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vmlDrawing2.vml" ContentType="application/vnd.openxmlformats-officedocument.vmlDrawing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 Sportine" sheetId="1" state="visible" r:id="rId2"/>
    <sheet name="R Klubine" sheetId="2" state="visible" r:id="rId3"/>
    <sheet name="Publikavimui" sheetId="3" state="visible" r:id="rId4"/>
  </sheets>
  <definedNames>
    <definedName function="false" hidden="true" localSheetId="1" name="_xlnm._FilterDatabase" vbProcedure="false">'R Klubine'!$B$7:$BU$107</definedName>
    <definedName function="false" hidden="true" localSheetId="0" name="_xlnm._FilterDatabase" vbProcedure="false">'R Sportine'!$B$7:$CG$107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22" authorId="0">
      <text>
        <r>
          <rPr>
            <sz val="9"/>
            <color rgb="FF000000"/>
            <rFont val="Tahoma"/>
            <family val="2"/>
            <charset val="1"/>
          </rPr>
          <t xml:space="preserve">HC 2100</t>
        </r>
      </text>
    </comment>
    <comment ref="G22" authorId="0">
      <text>
        <r>
          <rPr>
            <sz val="9"/>
            <color rgb="FF000000"/>
            <rFont val="Tahoma"/>
            <family val="2"/>
            <charset val="1"/>
          </rPr>
          <t xml:space="preserve">HC 1078</t>
        </r>
      </text>
    </comment>
    <comment ref="Q44" authorId="0">
      <text>
        <r>
          <rPr>
            <sz val="9"/>
            <color rgb="FF000000"/>
            <rFont val="Tahoma"/>
            <family val="2"/>
            <charset val="186"/>
          </rPr>
          <t xml:space="preserve">Papildomi metinio reitingo taškai už EGC ir FCC varžybas.</t>
        </r>
      </text>
    </comment>
    <comment ref="T12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FAI/IGC varžybas.</t>
        </r>
      </text>
    </comment>
    <comment ref="W22" authorId="0">
      <text>
        <r>
          <rPr>
            <sz val="9"/>
            <color rgb="FF000000"/>
            <rFont val="Tahoma"/>
            <family val="2"/>
            <charset val="1"/>
          </rPr>
          <t xml:space="preserve">HC 1078</t>
        </r>
      </text>
    </comment>
    <comment ref="AD44" authorId="0">
      <text>
        <r>
          <rPr>
            <sz val="9"/>
            <color rgb="FF000000"/>
            <rFont val="Tahoma"/>
            <family val="2"/>
            <charset val="186"/>
          </rPr>
          <t xml:space="preserve">Papildomi metinio reitingo taškai už EGC ir FCC varžybas.</t>
        </r>
      </text>
    </comment>
    <comment ref="AE18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"34th FAI WORLD GLIDING CHAMPIONSHIPS" varžybas
</t>
        </r>
      </text>
    </comment>
    <comment ref="AE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"Coppa Internazionale del Mediterraneo" ir "FAI Sailplane Grand Prix, Chile" varžybas
</t>
        </r>
      </text>
    </comment>
    <comment ref="AG12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FAI/IGC varžybas.</t>
        </r>
      </text>
    </comment>
    <comment ref="AM44" authorId="0">
      <text>
        <r>
          <rPr>
            <sz val="9"/>
            <color rgb="FF000000"/>
            <rFont val="Tahoma"/>
            <family val="2"/>
            <charset val="186"/>
          </rPr>
          <t xml:space="preserve">Papildomi metinio reitingo taškai už EGC ir FCC varžybas.</t>
        </r>
      </text>
    </comment>
    <comment ref="AN18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"34th FAI WORLD GLIDING CHAMPIONSHIPS" varžybas
</t>
        </r>
      </text>
    </comment>
    <comment ref="AN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"Coppa Internazionale del Mediterraneo" ir "FAI Sailplane Grand Prix, Chile" varžybas
</t>
        </r>
      </text>
    </comment>
    <comment ref="AO13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10th FAI Junior World Gliding Championships, Pociūnai
varžybas</t>
        </r>
      </text>
    </comment>
    <comment ref="AO2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10th FAI Junior World Gliding Championships, Pociūnai
varžybas</t>
        </r>
      </text>
    </comment>
    <comment ref="AO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34th FAI World Gliding Championships, Benalla, Australia
varžybas
</t>
        </r>
      </text>
    </comment>
    <comment ref="AP12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FAI/IGC varžybas.</t>
        </r>
      </text>
    </comment>
    <comment ref="AW18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"34th FAI WORLD GLIDING CHAMPIONSHIPS" varžybas
</t>
        </r>
      </text>
    </comment>
    <comment ref="AW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"Coppa Internazionale del Mediterraneo" ir "FAI Sailplane Grand Prix, Chile" varžybas
</t>
        </r>
      </text>
    </comment>
    <comment ref="AX13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10th FAI Junior World Gliding Championships, Pociūnai
varžybas</t>
        </r>
      </text>
    </comment>
    <comment ref="AX2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10th FAI Junior World Gliding Championships, Pociūnai
varžybas</t>
        </r>
      </text>
    </comment>
    <comment ref="AX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34th FAI World Gliding Championships, Benalla, Australia ir FCC Gliding
varžybas
</t>
        </r>
      </text>
    </comment>
    <comment ref="AY12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Ostrów Glide 2018 - Polish Nationals 15m
varžybas.
Gauta virš 860 reitinginių taškų (874).</t>
        </r>
      </text>
    </comment>
    <comment ref="AY1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World Gliding Championships, 18m, Hosin, Czech republic varžybas
</t>
        </r>
      </text>
    </comment>
    <comment ref="AY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FAI Sailplane Grand Prix
varžybas.</t>
        </r>
      </text>
    </comment>
    <comment ref="BB12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Ostrów Glide 2018 - Polish Nationals 15m varžybas.</t>
        </r>
      </text>
    </comment>
    <comment ref="BG13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10th FAI Junior World Gliding Championships, Pociūnai
varžybas</t>
        </r>
      </text>
    </comment>
    <comment ref="BG2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10th FAI Junior World Gliding Championships, Pociūnai
varžybas</t>
        </r>
      </text>
    </comment>
    <comment ref="BG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34th FAI World Gliding Championships, Benalla, Australia ir FCC Gliding
varžybas
</t>
        </r>
      </text>
    </comment>
    <comment ref="BH12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Ostrów Glide 2018 - Polish Nationals 15m
varžybas.
Gauta virš 860 reitinginių taškų (874).</t>
        </r>
      </text>
    </comment>
    <comment ref="BH1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World Gliding Championships, 18m, Hosin, Czech republic varžybas</t>
        </r>
      </text>
    </comment>
    <comment ref="BH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FAI Sailplane Grand Prix
varžybas.</t>
        </r>
      </text>
    </comment>
    <comment ref="BI8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BI9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BI12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FCC Gliding LZPE varžybas</t>
        </r>
      </text>
    </comment>
    <comment ref="BI13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FAI European Gliding Championship, Prievidza varžybas</t>
        </r>
      </text>
    </comment>
    <comment ref="BI1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BI20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BI21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Žemaitijos taurė varžybas.</t>
        </r>
      </text>
    </comment>
    <comment ref="BI3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BI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Copa Pirineos LA CERDANYA ir FCC Gliding LZPE varžybas.</t>
        </r>
      </text>
    </comment>
    <comment ref="BK12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Ostrów Glide 2018 - Polish Nationals 15m varžybas.</t>
        </r>
      </text>
    </comment>
    <comment ref="BL35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FCC Gliding LZPE varžybas.</t>
        </r>
      </text>
    </comment>
    <comment ref="BN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
</t>
        </r>
      </text>
    </comment>
    <comment ref="BO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
</t>
        </r>
      </text>
    </comment>
    <comment ref="BP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
</t>
        </r>
      </text>
    </comment>
    <comment ref="BQ1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World Gliding Championships, 18m, Hosin, Czech republic varžybas</t>
        </r>
      </text>
    </comment>
    <comment ref="BQ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
FAI Sailplane Grand Prix
varžybas.</t>
        </r>
      </text>
    </comment>
    <comment ref="BR8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BR9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BR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Copa Pirineos LA CERDANYA ir FCC Gliding LZPE varžybas.</t>
        </r>
      </text>
    </comment>
    <comment ref="BS12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Polish Nationals ir Sailplane Grand Prix, Chile varžybas.</t>
        </r>
      </text>
    </comment>
    <comment ref="BS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Polish Nationals ir Celje Cup 2020 &amp; Slovenian national gliding championships varžybas.</t>
        </r>
      </text>
    </comment>
    <comment ref="BT12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Ostrów Glide 2018 - Polish Nationals 15m varžybas.</t>
        </r>
      </text>
    </comment>
    <comment ref="BU35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FCC Gliding LZPE varžybas.</t>
        </r>
      </text>
    </comment>
    <comment ref="BV13" authorId="0">
      <text>
        <r>
          <rPr>
            <sz val="9"/>
            <color rgb="FF000000"/>
            <rFont val="Tahoma"/>
            <family val="2"/>
            <charset val="1"/>
          </rPr>
          <t xml:space="preserve">Taškai už atstovaujamos klasės pagal praėjusių metų nacionalinio čempionato rezultatus.</t>
        </r>
      </text>
    </comment>
    <comment ref="BV19" authorId="0">
      <text>
        <r>
          <rPr>
            <sz val="9"/>
            <color rgb="FF000000"/>
            <rFont val="Tahoma"/>
            <family val="2"/>
            <charset val="1"/>
          </rPr>
          <t xml:space="preserve">Taškai už atstovaujamos klasės pagal praėjusių metų nacionalinio čempionato rezultatus.</t>
        </r>
      </text>
    </comment>
    <comment ref="BX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
</t>
        </r>
      </text>
    </comment>
    <comment ref="BY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
</t>
        </r>
      </text>
    </comment>
    <comment ref="BZ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
</t>
        </r>
      </text>
    </comment>
    <comment ref="CA8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CA9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CA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Copa Pirineos LA CERDANYA ir FCC Gliding LZPE varžybas.</t>
        </r>
      </text>
    </comment>
    <comment ref="CB12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Polish Nationals ir Sailplane Grand Prix, Chile varžybas.</t>
        </r>
      </text>
    </comment>
    <comment ref="CB44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Polish Nationals ir Celje Cup 2020 &amp; Slovenian national gliding championships varžybas.</t>
        </r>
      </text>
    </comment>
    <comment ref="CC9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Baltic Cup Pociunai varžybas.</t>
        </r>
      </text>
    </comment>
    <comment ref="CD35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anktso deklaruotas FCC Gliding LZPE varžybas.</t>
        </r>
      </text>
    </comment>
    <comment ref="CE13" authorId="0">
      <text>
        <r>
          <rPr>
            <sz val="9"/>
            <color rgb="FF000000"/>
            <rFont val="Tahoma"/>
            <family val="2"/>
            <charset val="1"/>
          </rPr>
          <t xml:space="preserve">Taškai už atstovaujamos klasės pagal praėjusių metų nacionalinio čempionato rezultatus.</t>
        </r>
      </text>
    </comment>
    <comment ref="CE19" authorId="0">
      <text>
        <r>
          <rPr>
            <sz val="9"/>
            <color rgb="FF000000"/>
            <rFont val="Tahoma"/>
            <family val="2"/>
            <charset val="1"/>
          </rPr>
          <t xml:space="preserve">Taškai už atstovaujamos klasės pagal praėjusių metų nacionalinio čempionato rezultatus.</t>
        </r>
      </text>
    </comment>
    <comment ref="CF13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varžybas </t>
        </r>
        <r>
          <rPr>
            <sz val="10"/>
            <color rgb="FF000000"/>
            <rFont val="Arial"/>
            <family val="2"/>
          </rPr>
          <t xml:space="preserve">Vic State Comps - Open / 18m</t>
        </r>
        <r>
          <rPr>
            <sz val="9"/>
            <color rgb="FF000000"/>
            <rFont val="Tahoma"/>
            <family val="2"/>
            <charset val="1"/>
          </rPr>
          <t xml:space="preserve">.</t>
        </r>
      </text>
    </comment>
    <comment ref="CL14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15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16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17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49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50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51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52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53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56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57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58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59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60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L61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CN12" authorId="0">
      <text>
        <r>
          <rPr>
            <sz val="9"/>
            <color rgb="FF000000"/>
            <rFont val="Tahoma"/>
            <family val="0"/>
            <charset val="1"/>
          </rPr>
          <t xml:space="preserve">973.3 apribotas iki 960 del varzybu cat2 
</t>
        </r>
      </text>
    </comment>
    <comment ref="CN14" authorId="0">
      <text>
        <r>
          <rPr>
            <sz val="9"/>
            <color rgb="FF000000"/>
            <rFont val="Tahoma"/>
            <family val="0"/>
            <charset val="1"/>
          </rPr>
          <t xml:space="preserve">973.3 apribotas iki 960 del varzybu cat2 
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D21" authorId="0">
      <text>
        <r>
          <rPr>
            <sz val="9"/>
            <color rgb="FF000000"/>
            <rFont val="Tahoma"/>
            <family val="2"/>
            <charset val="186"/>
          </rPr>
          <t xml:space="preserve">Perkelti taškai už dalyvavimą 2013 metais ne nacionaliniuose čempionatuose apskaičiuoti pagal seną metodiką.</t>
        </r>
      </text>
    </comment>
    <comment ref="D39" authorId="0">
      <text>
        <r>
          <rPr>
            <sz val="9"/>
            <color rgb="FF000000"/>
            <rFont val="Tahoma"/>
            <family val="2"/>
            <charset val="186"/>
          </rPr>
          <t xml:space="preserve">Perkelti taškai už dalyvavimą 2013 metais ne nacionaliniuose čempionatuose apskaičiuoti pagal seną metodiką.</t>
        </r>
      </text>
    </comment>
    <comment ref="D70" authorId="0">
      <text>
        <r>
          <rPr>
            <sz val="9"/>
            <color rgb="FF000000"/>
            <rFont val="Tahoma"/>
            <family val="2"/>
            <charset val="186"/>
          </rPr>
          <t xml:space="preserve">Perkelti taškai už dalyvavimą 2013 metais ne nacionaliniuose čempionatuose apskaičiuoti pagal seną metodiką.</t>
        </r>
      </text>
    </comment>
    <comment ref="E39" authorId="0">
      <text>
        <r>
          <rPr>
            <sz val="9"/>
            <color rgb="FF000000"/>
            <rFont val="Tahoma"/>
            <family val="2"/>
            <charset val="186"/>
          </rPr>
          <t xml:space="preserve">Perkelti taškai už dalyvavimą 2014 metais ne nacionaliniuose čempionatuose apskaičiuoti pagal seną metodiką.</t>
        </r>
      </text>
    </comment>
    <comment ref="L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L19" authorId="0">
      <text>
        <r>
          <rPr>
            <sz val="9"/>
            <color rgb="FF000000"/>
            <rFont val="Tahoma"/>
            <family val="2"/>
            <charset val="1"/>
          </rPr>
          <t xml:space="preserve">Taškai už varžybas, kurios persidengia su nacionaliniu čempionatu.
</t>
        </r>
      </text>
    </comment>
    <comment ref="L4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N39" authorId="0">
      <text>
        <r>
          <rPr>
            <sz val="9"/>
            <color rgb="FF000000"/>
            <rFont val="Tahoma"/>
            <family val="2"/>
            <charset val="186"/>
          </rPr>
          <t xml:space="preserve">Perkelti taškai už dalyvavimą 2014 metais ne nacionaliniuose čempionatuose apskaičiuoti pagal seną metodiką.</t>
        </r>
      </text>
    </comment>
    <comment ref="S15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"Pribina CUP" varžybas</t>
        </r>
      </text>
    </comment>
    <comment ref="S4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"FCC Prievidza" varžybas</t>
        </r>
      </text>
    </comment>
    <comment ref="U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U19" authorId="0">
      <text>
        <r>
          <rPr>
            <sz val="9"/>
            <color rgb="FF000000"/>
            <rFont val="Tahoma"/>
            <family val="2"/>
            <charset val="1"/>
          </rPr>
          <t xml:space="preserve">Taškai už varžybas, kurios persidengia su nacionaliniu čempionatu.
</t>
        </r>
      </text>
    </comment>
    <comment ref="U4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V55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"34th FAI WORLD GLIDING CHAMPIONSHIPS" varžybas</t>
        </r>
      </text>
    </comment>
    <comment ref="V60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"FCC Prievidza" varžybas</t>
        </r>
      </text>
    </comment>
    <comment ref="AB15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"Pribina CUP" varžybas</t>
        </r>
      </text>
    </comment>
    <comment ref="AB4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"FCC Prievidza" varžybas</t>
        </r>
      </text>
    </comment>
    <comment ref="AD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D19" authorId="0">
      <text>
        <r>
          <rPr>
            <sz val="9"/>
            <color rgb="FF000000"/>
            <rFont val="Tahoma"/>
            <family val="2"/>
            <charset val="1"/>
          </rPr>
          <t xml:space="preserve">Taškai už varžybas, kurios persidengia su nacionaliniu čempionatu.
</t>
        </r>
      </text>
    </comment>
    <comment ref="AD4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E55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"34th FAI WORLD GLIDING CHAMPIONSHIPS" varžybas</t>
        </r>
      </text>
    </comment>
    <comment ref="AE60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"FCC Prievidza" varžybas</t>
        </r>
      </text>
    </comment>
    <comment ref="AF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K15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"Pribina CUP" varžybas</t>
        </r>
      </text>
    </comment>
    <comment ref="AK47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"FCC Prievidza" varžybas</t>
        </r>
      </text>
    </comment>
    <comment ref="AM8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"FCC Gliding" varžybas</t>
        </r>
      </text>
    </comment>
    <comment ref="AM9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"World Gliding Championships" varžybas</t>
        </r>
      </text>
    </comment>
    <comment ref="AM16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"World Gliding Championships" varžybas</t>
        </r>
      </text>
    </comment>
    <comment ref="AN55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"34th FAI WORLD GLIDING CHAMPIONSHIPS" varžybas</t>
        </r>
      </text>
    </comment>
    <comment ref="AN60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"FCC Prievidza" varžybas</t>
        </r>
      </text>
    </comment>
    <comment ref="AO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P9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"World Gliding Championships" varžybas</t>
        </r>
      </text>
    </comment>
    <comment ref="AP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P72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V8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"FCC Gliding" varžybas</t>
        </r>
      </text>
    </comment>
    <comment ref="AV9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"World Gliding Championships" varžybas</t>
        </r>
      </text>
    </comment>
    <comment ref="AV16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"World Gliding Championships" varžybas</t>
        </r>
      </text>
    </comment>
    <comment ref="AW10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"Zenono Brazausko taurė" varžybas</t>
        </r>
      </text>
    </comment>
    <comment ref="AX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Y9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"World Gliding Championships" varžybas</t>
        </r>
      </text>
    </comment>
    <comment ref="AY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Y72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Z11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Z15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Z16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AZ39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B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</t>
        </r>
      </text>
    </comment>
    <comment ref="BC2" authorId="0">
      <text>
        <r>
          <rPr>
            <sz val="9"/>
            <color rgb="FF000000"/>
            <rFont val="Tahoma"/>
            <family val="0"/>
            <charset val="1"/>
          </rPr>
          <t xml:space="preserve">Pmax – varžybų nugalėtojo surinktas bendras visų pratimų taškų skaičius.</t>
        </r>
      </text>
    </comment>
    <comment ref="BD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
</t>
        </r>
      </text>
    </comment>
    <comment ref="BD55" authorId="0">
      <text>
        <r>
          <rPr>
            <sz val="9"/>
            <color rgb="FF000000"/>
            <rFont val="Tahoma"/>
            <family val="2"/>
            <charset val="1"/>
          </rPr>
          <t xml:space="preserve">svėrimas buvo atliktas vėliau nei buvo numatyta varžybų nuostatose</t>
        </r>
      </text>
    </comment>
    <comment ref="BE9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"World Gliding Championships" varžybas</t>
        </r>
      </text>
    </comment>
    <comment ref="BE16" authorId="0">
      <text>
        <r>
          <rPr>
            <sz val="9"/>
            <color rgb="FF000000"/>
            <rFont val="Tahoma"/>
            <family val="2"/>
            <charset val="1"/>
          </rPr>
          <t xml:space="preserve">Papildomi reitingo taškai už "World Gliding Championships" varžybas</t>
        </r>
      </text>
    </comment>
    <comment ref="BH9" authorId="0">
      <text>
        <r>
          <rPr>
            <sz val="9"/>
            <color rgb="FF000000"/>
            <rFont val="Tahoma"/>
            <family val="2"/>
            <charset val="1"/>
          </rPr>
          <t xml:space="preserve">Taškai už iš anksto deklaruotas "World Gliding Championships" varžybas</t>
        </r>
      </text>
    </comment>
    <comment ref="BH13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I11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I15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I16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I39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L2" authorId="0">
      <text>
        <r>
          <rPr>
            <sz val="9"/>
            <color rgb="FF000000"/>
            <rFont val="Tahoma"/>
            <family val="0"/>
            <charset val="1"/>
          </rPr>
          <t xml:space="preserve">Pmax – varžybų nugalėtojo surinktas bendras visų pratimų taškų skaičius.</t>
        </r>
      </text>
    </comment>
    <comment ref="BM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
</t>
        </r>
      </text>
    </comment>
    <comment ref="BM55" authorId="0">
      <text>
        <r>
          <rPr>
            <sz val="9"/>
            <color rgb="FF000000"/>
            <rFont val="Tahoma"/>
            <family val="2"/>
            <charset val="1"/>
          </rPr>
          <t xml:space="preserve">svėrimas buvo atliktas vėliau nei buvo numatyta varžybų nuostatose</t>
        </r>
      </text>
    </comment>
    <comment ref="BN2" authorId="0">
      <text>
        <r>
          <rPr>
            <sz val="9"/>
            <color rgb="FF000000"/>
            <rFont val="Tahoma"/>
            <family val="2"/>
            <charset val="1"/>
          </rPr>
          <t xml:space="preserve">Pmax – varžybų nugalėtojo surinktas bendras visų pratimų taškų skaičius.</t>
        </r>
      </text>
    </comment>
    <comment ref="BR11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R15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R16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R39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T8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T9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T11" authorId="0">
      <text>
        <r>
          <rPr>
            <sz val="9"/>
            <color rgb="FF000000"/>
            <rFont val="Tahoma"/>
            <family val="2"/>
            <charset val="186"/>
          </rPr>
          <t xml:space="preserve">Taškai už varžybas, kurios persidengia su nacionaliniu čempionatu.</t>
        </r>
      </text>
    </comment>
    <comment ref="BZ21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22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23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24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25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26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27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28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29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30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31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32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33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49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50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  <comment ref="BZ57" authorId="0">
      <text>
        <r>
          <rPr>
            <sz val="9"/>
            <color rgb="FF000000"/>
            <rFont val="Tahoma"/>
            <family val="2"/>
            <charset val="1"/>
          </rPr>
          <t xml:space="preserve">Dėl pasikeitusio Pmax. Sudubliuota, kad neįtakoti ankstesių metų reitingų.</t>
        </r>
      </text>
    </comment>
  </commentList>
</comments>
</file>

<file path=xl/sharedStrings.xml><?xml version="1.0" encoding="utf-8"?>
<sst xmlns="http://schemas.openxmlformats.org/spreadsheetml/2006/main" count="822" uniqueCount="188">
  <si>
    <t xml:space="preserve">Pmax=</t>
  </si>
  <si>
    <t xml:space="preserve">Nn=</t>
  </si>
  <si>
    <t xml:space="preserve">Tarpiniai skaiciavimai 2013 ir 2014 metams apjungiant Open ir 15m klases</t>
  </si>
  <si>
    <t xml:space="preserve">Apjungta</t>
  </si>
  <si>
    <t xml:space="preserve">Tarpiniai skaiciavimai 2014 metams apjungiant Open ir 15m klases</t>
  </si>
  <si>
    <t xml:space="preserve">Pn=</t>
  </si>
  <si>
    <t xml:space="preserve">K-2</t>
  </si>
  <si>
    <t xml:space="preserve">K-1</t>
  </si>
  <si>
    <t xml:space="preserve">Tarptautinės</t>
  </si>
  <si>
    <t xml:space="preserve">K0</t>
  </si>
  <si>
    <t xml:space="preserve">Fn=</t>
  </si>
  <si>
    <t xml:space="preserve">Nr</t>
  </si>
  <si>
    <t xml:space="preserve">Pilotas</t>
  </si>
  <si>
    <t xml:space="preserve">Klubas</t>
  </si>
  <si>
    <t xml:space="preserve">open</t>
  </si>
  <si>
    <t xml:space="preserve">15m</t>
  </si>
  <si>
    <t xml:space="preserve">mix</t>
  </si>
  <si>
    <t xml:space="preserve">B-2 Open</t>
  </si>
  <si>
    <t xml:space="preserve">B-2 15m</t>
  </si>
  <si>
    <t xml:space="preserve">B-2 Open Norm</t>
  </si>
  <si>
    <t xml:space="preserve">B-1 Open</t>
  </si>
  <si>
    <t xml:space="preserve">B-1 15m</t>
  </si>
  <si>
    <t xml:space="preserve">B-1 15m Norm</t>
  </si>
  <si>
    <t xml:space="preserve">R+,-2</t>
  </si>
  <si>
    <t xml:space="preserve">R+,-1</t>
  </si>
  <si>
    <t xml:space="preserve">R+,0</t>
  </si>
  <si>
    <t xml:space="preserve">B-2 </t>
  </si>
  <si>
    <t xml:space="preserve">B-1</t>
  </si>
  <si>
    <t xml:space="preserve">B0</t>
  </si>
  <si>
    <t xml:space="preserve">R</t>
  </si>
  <si>
    <t xml:space="preserve">Gvidas Sabeckis</t>
  </si>
  <si>
    <t xml:space="preserve">Kaunas</t>
  </si>
  <si>
    <t xml:space="preserve">Gintaras Drevinskas</t>
  </si>
  <si>
    <t xml:space="preserve">Biržai</t>
  </si>
  <si>
    <t xml:space="preserve">Iš anksto deklaruotos varžybos</t>
  </si>
  <si>
    <t xml:space="preserve">Darius Liaugaudas</t>
  </si>
  <si>
    <t xml:space="preserve">Varžybos</t>
  </si>
  <si>
    <t xml:space="preserve">Metai</t>
  </si>
  <si>
    <t xml:space="preserve">R LSF max</t>
  </si>
  <si>
    <t xml:space="preserve">P PRS</t>
  </si>
  <si>
    <t xml:space="preserve">P CRS</t>
  </si>
  <si>
    <t xml:space="preserve">Rpilot</t>
  </si>
  <si>
    <t xml:space="preserve">Darius Gudžiunas</t>
  </si>
  <si>
    <t xml:space="preserve">Vilnius</t>
  </si>
  <si>
    <t xml:space="preserve">Marius Pluščauskas</t>
  </si>
  <si>
    <t xml:space="preserve">FCC Prievidza</t>
  </si>
  <si>
    <t xml:space="preserve">Ostrów Glide 2018 - Polish Nationals 15m</t>
  </si>
  <si>
    <t xml:space="preserve">Joris Vainius</t>
  </si>
  <si>
    <t xml:space="preserve">Vytautas Rasimavičius</t>
  </si>
  <si>
    <t xml:space="preserve">FCC Gliding LZPE</t>
  </si>
  <si>
    <t xml:space="preserve">Vytautas Sabeckis</t>
  </si>
  <si>
    <t xml:space="preserve">Viktoras Kukčikaitis</t>
  </si>
  <si>
    <t xml:space="preserve">Mindaugas Žaliukas</t>
  </si>
  <si>
    <t xml:space="preserve">Adomas Grabskis</t>
  </si>
  <si>
    <t xml:space="preserve">Vic State Comps - Open / 18m</t>
  </si>
  <si>
    <t xml:space="preserve">Vladas Motūza</t>
  </si>
  <si>
    <t xml:space="preserve">Vytautas Mačiulis</t>
  </si>
  <si>
    <t xml:space="preserve">Papildomi reitingo taškai</t>
  </si>
  <si>
    <t xml:space="preserve">Stasys Skalskis</t>
  </si>
  <si>
    <t xml:space="preserve">R+</t>
  </si>
  <si>
    <t xml:space="preserve">Ringaudas Kikalas</t>
  </si>
  <si>
    <t xml:space="preserve">Klaipėda</t>
  </si>
  <si>
    <t xml:space="preserve">Vladas Motuza</t>
  </si>
  <si>
    <t xml:space="preserve">Linas Miežlaiskis</t>
  </si>
  <si>
    <t xml:space="preserve">Gintas Zube</t>
  </si>
  <si>
    <t xml:space="preserve">Artūras Klimašauskas</t>
  </si>
  <si>
    <t xml:space="preserve">EGC 17th Ostraw Wielkopolski</t>
  </si>
  <si>
    <t xml:space="preserve">Andrius Tamulenas</t>
  </si>
  <si>
    <t xml:space="preserve">WGC Leszno</t>
  </si>
  <si>
    <t xml:space="preserve">Gintautas Butnoris</t>
  </si>
  <si>
    <t xml:space="preserve">Panevėžys</t>
  </si>
  <si>
    <t xml:space="preserve">Arturas Klimasauskas</t>
  </si>
  <si>
    <t xml:space="preserve">Kęstutis Miliūnas</t>
  </si>
  <si>
    <t xml:space="preserve">Ignas Bitinaitis</t>
  </si>
  <si>
    <t xml:space="preserve">EGC 18th Rieti</t>
  </si>
  <si>
    <t xml:space="preserve">Titas Jovaiša</t>
  </si>
  <si>
    <t xml:space="preserve">Domas Žostautas</t>
  </si>
  <si>
    <t xml:space="preserve">34th FAI WORLD GLIDING CHAMPIONSHIPS</t>
  </si>
  <si>
    <t xml:space="preserve">Šarunas Stanevičius</t>
  </si>
  <si>
    <t xml:space="preserve">Coppa Internazionale del Mediterraneo</t>
  </si>
  <si>
    <t xml:space="preserve">Kęstutis Jurkštas</t>
  </si>
  <si>
    <t xml:space="preserve">Šilutė</t>
  </si>
  <si>
    <t xml:space="preserve">FAI Sailplane Grand Prix, Chile</t>
  </si>
  <si>
    <t xml:space="preserve">Artūras Pilvinis</t>
  </si>
  <si>
    <t xml:space="preserve">Telšė</t>
  </si>
  <si>
    <t xml:space="preserve">10th FAI Junior World Gliding Championships, Pociūnai</t>
  </si>
  <si>
    <t xml:space="preserve">Martynas Bykovas</t>
  </si>
  <si>
    <t xml:space="preserve">Vytautas Paulauskas</t>
  </si>
  <si>
    <t xml:space="preserve">34th FAI World Gliding Championships, Benalla, Australia</t>
  </si>
  <si>
    <t xml:space="preserve">FCC Gliding</t>
  </si>
  <si>
    <t xml:space="preserve">Romualdas Knėpa</t>
  </si>
  <si>
    <t xml:space="preserve">FAI Sailplane Grand Prix</t>
  </si>
  <si>
    <t xml:space="preserve">Romualdas Konteikis</t>
  </si>
  <si>
    <t xml:space="preserve">World Gliding Championships, 18m, Hosin, Czech republic</t>
  </si>
  <si>
    <t xml:space="preserve">Laurynas Šupinys</t>
  </si>
  <si>
    <t xml:space="preserve">Ričardas Jurkus</t>
  </si>
  <si>
    <t xml:space="preserve">FAI European Gliding Championship Prievidza</t>
  </si>
  <si>
    <t xml:space="preserve">Sakalas Uždavinys</t>
  </si>
  <si>
    <t xml:space="preserve">Gintas Zubė</t>
  </si>
  <si>
    <t xml:space="preserve">Copa Pirineos LA CERDANYA </t>
  </si>
  <si>
    <t xml:space="preserve">Martynas Sližys</t>
  </si>
  <si>
    <t xml:space="preserve">Tomas Kuzmickas</t>
  </si>
  <si>
    <t xml:space="preserve">Antanas Marčiukaitis</t>
  </si>
  <si>
    <t xml:space="preserve">Baltic Cup Pociunai</t>
  </si>
  <si>
    <t xml:space="preserve">Igor Volkov</t>
  </si>
  <si>
    <t xml:space="preserve">Algirdas Šimoliunas</t>
  </si>
  <si>
    <t xml:space="preserve">Algimantas Jonušas</t>
  </si>
  <si>
    <t xml:space="preserve">Aleksandras Bateika</t>
  </si>
  <si>
    <t xml:space="preserve">Žemaitijos taurė</t>
  </si>
  <si>
    <t xml:space="preserve">Algimantas Miklasevicius</t>
  </si>
  <si>
    <t xml:space="preserve">Andrej Lebedev</t>
  </si>
  <si>
    <t xml:space="preserve">Andrius Masiulis</t>
  </si>
  <si>
    <t xml:space="preserve">Artiom Maslov</t>
  </si>
  <si>
    <t xml:space="preserve">Audrius Artiškevicius</t>
  </si>
  <si>
    <t xml:space="preserve">Benvenutas Ivanauskas</t>
  </si>
  <si>
    <t xml:space="preserve">Celje Cup 2020 &amp; Slovenian national gliding championships</t>
  </si>
  <si>
    <t xml:space="preserve">Darius Šarkiunas</t>
  </si>
  <si>
    <t xml:space="preserve">Sailplane Grand Prix, Chile</t>
  </si>
  <si>
    <t xml:space="preserve">Domas Juknevičius</t>
  </si>
  <si>
    <t xml:space="preserve">Donatas Povilionis</t>
  </si>
  <si>
    <t xml:space="preserve">Donatas Vaičiulis</t>
  </si>
  <si>
    <t xml:space="preserve">Edita Skalskienė</t>
  </si>
  <si>
    <t xml:space="preserve">Jurgis Kazlauskas</t>
  </si>
  <si>
    <t xml:space="preserve">Linas Zubė</t>
  </si>
  <si>
    <t xml:space="preserve">Mantas Binkis</t>
  </si>
  <si>
    <t xml:space="preserve">Marius Sargevičius</t>
  </si>
  <si>
    <t xml:space="preserve">Varžybos, kurios persidengia su nacionaliniu čempionatu.</t>
  </si>
  <si>
    <t xml:space="preserve">Martynas Liutkevicius</t>
  </si>
  <si>
    <t xml:space="preserve">R pilot-1</t>
  </si>
  <si>
    <t xml:space="preserve">R LSF max-1</t>
  </si>
  <si>
    <t xml:space="preserve">Mindaugas Milasauskas</t>
  </si>
  <si>
    <t xml:space="preserve">Užskaityta pagal 7 p.</t>
  </si>
  <si>
    <t xml:space="preserve">Robertas Venckus</t>
  </si>
  <si>
    <t xml:space="preserve">Rokas Jonaitis</t>
  </si>
  <si>
    <t xml:space="preserve">Rokas Liaugaudas</t>
  </si>
  <si>
    <t xml:space="preserve">Šarunas Šulekas</t>
  </si>
  <si>
    <t xml:space="preserve">Simonas Kuprys</t>
  </si>
  <si>
    <t xml:space="preserve">Vaidas Pileičikas</t>
  </si>
  <si>
    <t xml:space="preserve">Vidas Berzinskas</t>
  </si>
  <si>
    <t xml:space="preserve">club</t>
  </si>
  <si>
    <t xml:space="preserve">B-2</t>
  </si>
  <si>
    <t xml:space="preserve">Darius Gudžiūnas</t>
  </si>
  <si>
    <t xml:space="preserve">R pilot-n</t>
  </si>
  <si>
    <t xml:space="preserve">R LSF max-n</t>
  </si>
  <si>
    <t xml:space="preserve">Arturas Pilvinis</t>
  </si>
  <si>
    <t xml:space="preserve">WWGC Arnborg</t>
  </si>
  <si>
    <t xml:space="preserve">WGC 15m 1st Lithuania</t>
  </si>
  <si>
    <t xml:space="preserve">2nd FAI World 13.5m Class Gliding Championship and Alfold Cup Hungary</t>
  </si>
  <si>
    <t xml:space="preserve">Andrius Tamulėnas</t>
  </si>
  <si>
    <t xml:space="preserve">World Gliding Championships</t>
  </si>
  <si>
    <t xml:space="preserve">20th FAI European Gliding Championship</t>
  </si>
  <si>
    <t xml:space="preserve">Jokūbas Motūza</t>
  </si>
  <si>
    <t xml:space="preserve">Karolis Mikalauskas</t>
  </si>
  <si>
    <t xml:space="preserve">Andrius Barzdys</t>
  </si>
  <si>
    <t xml:space="preserve">Gintaras Makauskas</t>
  </si>
  <si>
    <t xml:space="preserve">FAI World Gliding Championships</t>
  </si>
  <si>
    <t xml:space="preserve">Aidas Kasputis</t>
  </si>
  <si>
    <t xml:space="preserve">Šeduva</t>
  </si>
  <si>
    <t xml:space="preserve">Darius Vanagas</t>
  </si>
  <si>
    <t xml:space="preserve">Darius Ežerskis</t>
  </si>
  <si>
    <t xml:space="preserve">Akmenė</t>
  </si>
  <si>
    <t xml:space="preserve">Šarūnas Stanevičius</t>
  </si>
  <si>
    <t xml:space="preserve">Aleksandras Vizbaras</t>
  </si>
  <si>
    <t xml:space="preserve">Polish Nationals - Stalowa Wola</t>
  </si>
  <si>
    <t xml:space="preserve">WGC 32nd Argentina</t>
  </si>
  <si>
    <t xml:space="preserve">Linas Miežlaiškis</t>
  </si>
  <si>
    <t xml:space="preserve">Ugnius Kairys</t>
  </si>
  <si>
    <t xml:space="preserve">Pribina CUP</t>
  </si>
  <si>
    <t xml:space="preserve">Irmantas Švykas</t>
  </si>
  <si>
    <t xml:space="preserve">Telšiai</t>
  </si>
  <si>
    <t xml:space="preserve">Zenono Brazausko taurė</t>
  </si>
  <si>
    <t xml:space="preserve">Kimas Rimkus</t>
  </si>
  <si>
    <t xml:space="preserve">Arnoldas Zeniauskas</t>
  </si>
  <si>
    <t xml:space="preserve">Arnas Čeponis</t>
  </si>
  <si>
    <t xml:space="preserve">Dainius Jazdauskas</t>
  </si>
  <si>
    <t xml:space="preserve">Agnius Paradnikas</t>
  </si>
  <si>
    <t xml:space="preserve">Algirdas Pupkus</t>
  </si>
  <si>
    <t xml:space="preserve">Donatas Gustaitis</t>
  </si>
  <si>
    <t xml:space="preserve">Vytautas Rasimavicius</t>
  </si>
  <si>
    <t xml:space="preserve">Edvardas Budinas</t>
  </si>
  <si>
    <t xml:space="preserve">Daniel Černecov</t>
  </si>
  <si>
    <t xml:space="preserve">Algimantas Miklaševicius</t>
  </si>
  <si>
    <t xml:space="preserve">Sportinė klasė</t>
  </si>
  <si>
    <t xml:space="preserve">Klubinė klasė</t>
  </si>
  <si>
    <t xml:space="preserve">Eil.Nr.</t>
  </si>
  <si>
    <t xml:space="preserve">V. Pavardė</t>
  </si>
  <si>
    <t xml:space="preserve">Pokytis</t>
  </si>
  <si>
    <t xml:space="preserve">R2021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</si>
</sst>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"/>
    <numFmt numFmtId="167" formatCode="0.00"/>
  </numFmts>
  <fonts count="1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 val="true"/>
      <sz val="10"/>
      <name val="Arial"/>
      <family val="2"/>
      <charset val="186"/>
    </font>
    <font>
      <sz val="10"/>
      <color rgb="FF333333"/>
      <name val="Arial"/>
      <family val="2"/>
      <charset val="186"/>
    </font>
    <font>
      <sz val="10"/>
      <color rgb="FF333333"/>
      <name val="Arial"/>
      <family val="2"/>
      <charset val="1"/>
    </font>
    <font>
      <b val="true"/>
      <sz val="10"/>
      <color rgb="FF000000"/>
      <name val="Arial"/>
      <family val="2"/>
      <charset val="186"/>
    </font>
    <font>
      <sz val="10"/>
      <color rgb="FF222222"/>
      <name val="Arial"/>
      <family val="2"/>
      <charset val="1"/>
    </font>
    <font>
      <sz val="10"/>
      <name val="Arial"/>
      <family val="2"/>
    </font>
    <font>
      <sz val="9"/>
      <color rgb="FF000000"/>
      <name val="Arial"/>
      <family val="2"/>
      <charset val="1"/>
    </font>
    <font>
      <sz val="9"/>
      <color rgb="FF000000"/>
      <name val="Tahoma"/>
      <family val="2"/>
      <charset val="1"/>
    </font>
    <font>
      <sz val="9"/>
      <color rgb="FF000000"/>
      <name val="Tahoma"/>
      <family val="2"/>
      <charset val="186"/>
    </font>
    <font>
      <sz val="10"/>
      <color rgb="FF000000"/>
      <name val="Arial"/>
      <family val="2"/>
    </font>
    <font>
      <sz val="9"/>
      <color rgb="FF000000"/>
      <name val="Tahoma"/>
      <family val="0"/>
      <charset val="1"/>
    </font>
    <font>
      <b val="true"/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EAD1DC"/>
        <bgColor rgb="FFDDDDDD"/>
      </patternFill>
    </fill>
    <fill>
      <patternFill patternType="solid">
        <fgColor rgb="FFC6D9F1"/>
        <bgColor rgb="FFBDD7EE"/>
      </patternFill>
    </fill>
  </fills>
  <borders count="3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ck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/>
      <right/>
      <top style="medium">
        <color rgb="FFDDDDDD"/>
      </top>
      <bottom/>
      <diagonal/>
    </border>
    <border diagonalUp="false" diagonalDown="false">
      <left style="thin"/>
      <right/>
      <top style="medium">
        <color rgb="FFDDDDDD"/>
      </top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>
        <color rgb="FFDDDDDD"/>
      </top>
      <bottom/>
      <diagonal/>
    </border>
    <border diagonalUp="false" diagonalDown="false">
      <left style="thin"/>
      <right style="thin"/>
      <top style="medium">
        <color rgb="FFDDDDDD"/>
      </top>
      <bottom/>
      <diagonal/>
    </border>
    <border diagonalUp="false" diagonalDown="false">
      <left/>
      <right style="thin"/>
      <top style="thin">
        <color rgb="FFDDDDDD"/>
      </top>
      <bottom/>
      <diagonal/>
    </border>
    <border diagonalUp="false" diagonalDown="false">
      <left/>
      <right/>
      <top style="thin">
        <color rgb="FFDDDDDD"/>
      </top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medium">
        <color rgb="FFDDDDDD"/>
      </top>
      <bottom/>
      <diagonal/>
    </border>
    <border diagonalUp="false" diagonalDown="false">
      <left style="hair"/>
      <right style="hair"/>
      <top style="medium">
        <color rgb="FFDDDDDD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2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8" fillId="0" borderId="2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7" fillId="0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0" borderId="3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3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7" fillId="0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2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2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5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7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2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8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1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2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3" borderId="2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3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3" borderId="2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1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3" borderId="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bgColor rgb="FFBDD7EE"/>
        </patternFill>
      </fill>
    </dxf>
    <dxf>
      <fill>
        <patternFill patternType="solid">
          <fgColor rgb="FFEEEEEC"/>
          <bgColor rgb="FF2D2D2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BDD7EE"/>
      <rgbColor rgb="FFFF99CC"/>
      <rgbColor rgb="FFCC99FF"/>
      <rgbColor rgb="FFEAD1D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17</xdr:col>
      <xdr:colOff>234720</xdr:colOff>
      <xdr:row>56</xdr:row>
      <xdr:rowOff>111960</xdr:rowOff>
    </xdr:to>
    <xdr:sp>
      <xdr:nvSpPr>
        <xdr:cNvPr id="0" name="CustomShape 1" hidden="1"/>
        <xdr:cNvSpPr/>
      </xdr:nvSpPr>
      <xdr:spPr>
        <a:xfrm>
          <a:off x="0" y="0"/>
          <a:ext cx="6975720" cy="92851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44280</xdr:colOff>
      <xdr:row>58</xdr:row>
      <xdr:rowOff>131040</xdr:rowOff>
    </xdr:to>
    <xdr:sp>
      <xdr:nvSpPr>
        <xdr:cNvPr id="1" name="shapetype_202" hidden="1"/>
        <xdr:cNvSpPr/>
      </xdr:nvSpPr>
      <xdr:spPr>
        <a:xfrm>
          <a:off x="0" y="0"/>
          <a:ext cx="998568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44280</xdr:colOff>
      <xdr:row>58</xdr:row>
      <xdr:rowOff>131040</xdr:rowOff>
    </xdr:to>
    <xdr:sp>
      <xdr:nvSpPr>
        <xdr:cNvPr id="2" name="shapetype_202" hidden="1"/>
        <xdr:cNvSpPr/>
      </xdr:nvSpPr>
      <xdr:spPr>
        <a:xfrm>
          <a:off x="0" y="0"/>
          <a:ext cx="998568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44280</xdr:colOff>
      <xdr:row>58</xdr:row>
      <xdr:rowOff>131040</xdr:rowOff>
    </xdr:to>
    <xdr:sp>
      <xdr:nvSpPr>
        <xdr:cNvPr id="3" name="shapetype_202" hidden="1"/>
        <xdr:cNvSpPr/>
      </xdr:nvSpPr>
      <xdr:spPr>
        <a:xfrm>
          <a:off x="0" y="0"/>
          <a:ext cx="998568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44280</xdr:colOff>
      <xdr:row>58</xdr:row>
      <xdr:rowOff>131040</xdr:rowOff>
    </xdr:to>
    <xdr:sp>
      <xdr:nvSpPr>
        <xdr:cNvPr id="4" name="shapetype_202" hidden="1"/>
        <xdr:cNvSpPr/>
      </xdr:nvSpPr>
      <xdr:spPr>
        <a:xfrm>
          <a:off x="0" y="0"/>
          <a:ext cx="998568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44280</xdr:colOff>
      <xdr:row>58</xdr:row>
      <xdr:rowOff>131040</xdr:rowOff>
    </xdr:to>
    <xdr:sp>
      <xdr:nvSpPr>
        <xdr:cNvPr id="5" name="shapetype_202" hidden="1"/>
        <xdr:cNvSpPr/>
      </xdr:nvSpPr>
      <xdr:spPr>
        <a:xfrm>
          <a:off x="0" y="0"/>
          <a:ext cx="998568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44280</xdr:colOff>
      <xdr:row>58</xdr:row>
      <xdr:rowOff>131040</xdr:rowOff>
    </xdr:to>
    <xdr:sp>
      <xdr:nvSpPr>
        <xdr:cNvPr id="6" name="shapetype_202" hidden="1"/>
        <xdr:cNvSpPr/>
      </xdr:nvSpPr>
      <xdr:spPr>
        <a:xfrm>
          <a:off x="0" y="0"/>
          <a:ext cx="998568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16</xdr:col>
      <xdr:colOff>244440</xdr:colOff>
      <xdr:row>46</xdr:row>
      <xdr:rowOff>63360</xdr:rowOff>
    </xdr:to>
    <xdr:sp>
      <xdr:nvSpPr>
        <xdr:cNvPr id="7" name="CustomShape 1" hidden="1"/>
        <xdr:cNvSpPr/>
      </xdr:nvSpPr>
      <xdr:spPr>
        <a:xfrm>
          <a:off x="0" y="0"/>
          <a:ext cx="9608040" cy="75992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139680</xdr:colOff>
      <xdr:row>58</xdr:row>
      <xdr:rowOff>129960</xdr:rowOff>
    </xdr:to>
    <xdr:sp>
      <xdr:nvSpPr>
        <xdr:cNvPr id="8" name="shapetype_202" hidden="1"/>
        <xdr:cNvSpPr/>
      </xdr:nvSpPr>
      <xdr:spPr>
        <a:xfrm>
          <a:off x="0" y="0"/>
          <a:ext cx="1006776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139680</xdr:colOff>
      <xdr:row>58</xdr:row>
      <xdr:rowOff>129960</xdr:rowOff>
    </xdr:to>
    <xdr:sp>
      <xdr:nvSpPr>
        <xdr:cNvPr id="9" name="shapetype_202" hidden="1"/>
        <xdr:cNvSpPr/>
      </xdr:nvSpPr>
      <xdr:spPr>
        <a:xfrm>
          <a:off x="0" y="0"/>
          <a:ext cx="1006776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139680</xdr:colOff>
      <xdr:row>58</xdr:row>
      <xdr:rowOff>129960</xdr:rowOff>
    </xdr:to>
    <xdr:sp>
      <xdr:nvSpPr>
        <xdr:cNvPr id="10" name="shapetype_202" hidden="1"/>
        <xdr:cNvSpPr/>
      </xdr:nvSpPr>
      <xdr:spPr>
        <a:xfrm>
          <a:off x="0" y="0"/>
          <a:ext cx="1006776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139680</xdr:colOff>
      <xdr:row>58</xdr:row>
      <xdr:rowOff>129960</xdr:rowOff>
    </xdr:to>
    <xdr:sp>
      <xdr:nvSpPr>
        <xdr:cNvPr id="11" name="shapetype_202" hidden="1"/>
        <xdr:cNvSpPr/>
      </xdr:nvSpPr>
      <xdr:spPr>
        <a:xfrm>
          <a:off x="0" y="0"/>
          <a:ext cx="1006776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139680</xdr:colOff>
      <xdr:row>58</xdr:row>
      <xdr:rowOff>129960</xdr:rowOff>
    </xdr:to>
    <xdr:sp>
      <xdr:nvSpPr>
        <xdr:cNvPr id="12" name="shapetype_202" hidden="1"/>
        <xdr:cNvSpPr/>
      </xdr:nvSpPr>
      <xdr:spPr>
        <a:xfrm>
          <a:off x="0" y="0"/>
          <a:ext cx="1006776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139680</xdr:colOff>
      <xdr:row>58</xdr:row>
      <xdr:rowOff>129960</xdr:rowOff>
    </xdr:to>
    <xdr:sp>
      <xdr:nvSpPr>
        <xdr:cNvPr id="13" name="shapetype_202" hidden="1"/>
        <xdr:cNvSpPr/>
      </xdr:nvSpPr>
      <xdr:spPr>
        <a:xfrm>
          <a:off x="0" y="0"/>
          <a:ext cx="1006776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139680</xdr:colOff>
      <xdr:row>58</xdr:row>
      <xdr:rowOff>129960</xdr:rowOff>
    </xdr:to>
    <xdr:sp>
      <xdr:nvSpPr>
        <xdr:cNvPr id="14" name="shapetype_202" hidden="1"/>
        <xdr:cNvSpPr/>
      </xdr:nvSpPr>
      <xdr:spPr>
        <a:xfrm>
          <a:off x="0" y="0"/>
          <a:ext cx="1006776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139680</xdr:colOff>
      <xdr:row>58</xdr:row>
      <xdr:rowOff>129960</xdr:rowOff>
    </xdr:to>
    <xdr:sp>
      <xdr:nvSpPr>
        <xdr:cNvPr id="15" name="shapetype_202" hidden="1"/>
        <xdr:cNvSpPr/>
      </xdr:nvSpPr>
      <xdr:spPr>
        <a:xfrm>
          <a:off x="0" y="0"/>
          <a:ext cx="10067760" cy="9631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P107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2" ySplit="7" topLeftCell="BT8" activePane="bottomRight" state="frozen"/>
      <selection pane="topLeft" activeCell="A1" activeCellId="0" sqref="A1"/>
      <selection pane="topRight" activeCell="BT1" activeCellId="0" sqref="BT1"/>
      <selection pane="bottomLeft" activeCell="A8" activeCellId="0" sqref="A8"/>
      <selection pane="bottomRight" activeCell="CN17" activeCellId="0" sqref="CN17"/>
    </sheetView>
  </sheetViews>
  <sheetFormatPr defaultColWidth="8.76953125" defaultRowHeight="12.8" zeroHeight="false" outlineLevelRow="0" outlineLevelCol="1"/>
  <cols>
    <col collapsed="false" customWidth="true" hidden="false" outlineLevel="0" max="1" min="1" style="1" width="3.89"/>
    <col collapsed="false" customWidth="true" hidden="false" outlineLevel="0" max="2" min="2" style="1" width="21.89"/>
    <col collapsed="false" customWidth="true" hidden="false" outlineLevel="0" max="3" min="3" style="1" width="10.65"/>
    <col collapsed="false" customWidth="true" hidden="false" outlineLevel="0" max="6" min="4" style="1" width="7.56"/>
    <col collapsed="false" customWidth="true" hidden="false" outlineLevel="0" max="7" min="7" style="1" width="7"/>
    <col collapsed="false" customWidth="true" hidden="false" outlineLevel="0" max="8" min="8" style="1" width="6.66"/>
    <col collapsed="false" customWidth="true" hidden="true" outlineLevel="1" max="14" min="9" style="1" width="10.65"/>
    <col collapsed="false" customWidth="true" hidden="false" outlineLevel="0" max="15" min="15" style="1" width="7.56"/>
    <col collapsed="false" customWidth="true" hidden="false" outlineLevel="0" max="16" min="16" style="1" width="7.87"/>
    <col collapsed="false" customWidth="true" hidden="false" outlineLevel="0" max="17" min="17" style="1" width="7.34"/>
    <col collapsed="false" customWidth="true" hidden="false" outlineLevel="0" max="25" min="18" style="1" width="7.56"/>
    <col collapsed="false" customWidth="true" hidden="true" outlineLevel="1" max="28" min="26" style="1" width="10.65"/>
    <col collapsed="false" customWidth="true" hidden="false" outlineLevel="0" max="30" min="29" style="1" width="7.56"/>
    <col collapsed="false" customWidth="true" hidden="false" outlineLevel="0" max="31" min="31" style="1" width="7.34"/>
    <col collapsed="false" customWidth="true" hidden="false" outlineLevel="0" max="32" min="32" style="1" width="9.13"/>
    <col collapsed="false" customWidth="true" hidden="false" outlineLevel="0" max="38" min="33" style="1" width="7.56"/>
    <col collapsed="false" customWidth="true" hidden="false" outlineLevel="0" max="40" min="39" style="1" width="7.87"/>
    <col collapsed="false" customWidth="true" hidden="false" outlineLevel="0" max="41" min="41" style="1" width="7.34"/>
    <col collapsed="false" customWidth="true" hidden="false" outlineLevel="0" max="42" min="42" style="1" width="6.66"/>
    <col collapsed="false" customWidth="true" hidden="false" outlineLevel="0" max="43" min="43" style="1" width="6.56"/>
    <col collapsed="false" customWidth="true" hidden="false" outlineLevel="0" max="44" min="44" style="0" width="6.56"/>
    <col collapsed="false" customWidth="true" hidden="false" outlineLevel="0" max="45" min="45" style="0" width="7"/>
    <col collapsed="false" customWidth="true" hidden="false" outlineLevel="0" max="51" min="46" style="0" width="7.56"/>
    <col collapsed="false" customWidth="true" hidden="false" outlineLevel="0" max="54" min="52" style="0" width="6.56"/>
    <col collapsed="false" customWidth="true" hidden="false" outlineLevel="0" max="55" min="55" style="0" width="7.44"/>
    <col collapsed="false" customWidth="true" hidden="false" outlineLevel="0" max="58" min="56" style="0" width="6.66"/>
    <col collapsed="false" customWidth="true" hidden="false" outlineLevel="0" max="60" min="59" style="0" width="7.87"/>
    <col collapsed="false" customWidth="true" hidden="false" outlineLevel="0" max="61" min="61" style="0" width="7.34"/>
    <col collapsed="false" customWidth="true" hidden="false" outlineLevel="0" max="62" min="62" style="0" width="6.66"/>
    <col collapsed="false" customWidth="true" hidden="false" outlineLevel="0" max="64" min="63" style="0" width="6.56"/>
    <col collapsed="false" customWidth="true" hidden="false" outlineLevel="0" max="65" min="65" style="0" width="7.44"/>
    <col collapsed="false" customWidth="true" hidden="false" outlineLevel="0" max="68" min="66" style="0" width="6.01"/>
    <col collapsed="false" customWidth="true" hidden="false" outlineLevel="0" max="74" min="72" style="0" width="6.56"/>
    <col collapsed="false" customWidth="true" hidden="false" outlineLevel="0" max="75" min="75" style="0" width="7.56"/>
    <col collapsed="false" customWidth="true" hidden="false" outlineLevel="0" max="76" min="76" style="0" width="6.01"/>
    <col collapsed="false" customWidth="true" hidden="false" outlineLevel="0" max="78" min="77" style="0" width="5.46"/>
    <col collapsed="false" customWidth="true" hidden="false" outlineLevel="0" max="81" min="79" style="0" width="6.01"/>
    <col collapsed="false" customWidth="true" hidden="false" outlineLevel="0" max="85" min="82" style="0" width="6.98"/>
    <col collapsed="false" customWidth="true" hidden="false" outlineLevel="0" max="86" min="86" style="0" width="8.44"/>
    <col collapsed="false" customWidth="true" hidden="false" outlineLevel="0" max="87" min="87" style="0" width="11.64"/>
    <col collapsed="false" customWidth="true" hidden="false" outlineLevel="0" max="88" min="88" style="0" width="10.58"/>
    <col collapsed="false" customWidth="true" hidden="false" outlineLevel="0" max="89" min="89" style="0" width="6.16"/>
    <col collapsed="false" customWidth="true" hidden="false" outlineLevel="0" max="90" min="90" style="0" width="6.98"/>
  </cols>
  <sheetData>
    <row r="1" customFormat="false" ht="12.9" hidden="false" customHeight="true" outlineLevel="0" collapsed="false">
      <c r="A1" s="2"/>
    </row>
    <row r="2" customFormat="false" ht="12.9" hidden="false" customHeight="true" outlineLevel="0" collapsed="false">
      <c r="A2" s="2"/>
      <c r="B2" s="3"/>
      <c r="C2" s="4" t="s">
        <v>0</v>
      </c>
      <c r="D2" s="5" t="n">
        <v>6354</v>
      </c>
      <c r="E2" s="5" t="n">
        <v>4144</v>
      </c>
      <c r="F2" s="6" t="n">
        <v>3371</v>
      </c>
      <c r="G2" s="5" t="n">
        <v>3143</v>
      </c>
      <c r="H2" s="6" t="n">
        <v>9276</v>
      </c>
      <c r="T2" s="7"/>
      <c r="U2" s="8" t="s">
        <v>0</v>
      </c>
      <c r="V2" s="6" t="n">
        <v>3371</v>
      </c>
      <c r="W2" s="5" t="n">
        <v>3143</v>
      </c>
      <c r="X2" s="6" t="n">
        <v>9276</v>
      </c>
      <c r="Y2" s="6" t="n">
        <v>11654</v>
      </c>
      <c r="AH2" s="7"/>
      <c r="AI2" s="8" t="s">
        <v>0</v>
      </c>
      <c r="AJ2" s="6" t="n">
        <v>9276</v>
      </c>
      <c r="AK2" s="6" t="n">
        <v>11654</v>
      </c>
      <c r="AL2" s="6" t="n">
        <v>8724</v>
      </c>
      <c r="AR2" s="7"/>
      <c r="AS2" s="8" t="s">
        <v>0</v>
      </c>
      <c r="AT2" s="6" t="n">
        <v>11654</v>
      </c>
      <c r="AU2" s="6" t="n">
        <v>8724</v>
      </c>
      <c r="AV2" s="6" t="n">
        <v>10310</v>
      </c>
      <c r="AW2" s="1"/>
      <c r="AX2" s="1"/>
      <c r="AY2" s="1"/>
      <c r="AZ2" s="1"/>
      <c r="BA2" s="1"/>
      <c r="BB2" s="7"/>
      <c r="BC2" s="8" t="s">
        <v>0</v>
      </c>
      <c r="BD2" s="6" t="n">
        <v>8724</v>
      </c>
      <c r="BE2" s="6" t="n">
        <v>10310</v>
      </c>
      <c r="BF2" s="6" t="n">
        <v>10081</v>
      </c>
      <c r="BG2" s="1"/>
      <c r="BH2" s="1"/>
      <c r="BI2" s="1"/>
      <c r="BJ2" s="1"/>
      <c r="BK2" s="1"/>
      <c r="BL2" s="7"/>
      <c r="BM2" s="8" t="s">
        <v>0</v>
      </c>
      <c r="BN2" s="6" t="n">
        <v>9402</v>
      </c>
      <c r="BO2" s="6" t="n">
        <v>8841</v>
      </c>
      <c r="BP2" s="6" t="n">
        <v>9947</v>
      </c>
      <c r="BQ2" s="1"/>
      <c r="BR2" s="1"/>
      <c r="BS2" s="1"/>
      <c r="BT2" s="1"/>
      <c r="BU2" s="1"/>
      <c r="BV2" s="7"/>
      <c r="BW2" s="8" t="s">
        <v>0</v>
      </c>
      <c r="BX2" s="6" t="n">
        <v>8841</v>
      </c>
      <c r="BY2" s="6" t="n">
        <v>9947</v>
      </c>
      <c r="BZ2" s="6" t="n">
        <v>6045</v>
      </c>
      <c r="CA2" s="1"/>
      <c r="CB2" s="1"/>
      <c r="CC2" s="1"/>
      <c r="CD2" s="1"/>
      <c r="CE2" s="1"/>
      <c r="CF2" s="7"/>
    </row>
    <row r="3" customFormat="false" ht="12.9" hidden="false" customHeight="true" outlineLevel="0" collapsed="false">
      <c r="A3" s="2"/>
      <c r="B3" s="3"/>
      <c r="C3" s="4" t="s">
        <v>1</v>
      </c>
      <c r="D3" s="5" t="n">
        <v>9</v>
      </c>
      <c r="E3" s="5" t="n">
        <v>27</v>
      </c>
      <c r="F3" s="6" t="n">
        <v>19</v>
      </c>
      <c r="G3" s="5" t="n">
        <v>20</v>
      </c>
      <c r="H3" s="6" t="n">
        <v>22</v>
      </c>
      <c r="I3" s="9" t="s">
        <v>2</v>
      </c>
      <c r="J3" s="9"/>
      <c r="K3" s="9"/>
      <c r="L3" s="9"/>
      <c r="M3" s="9"/>
      <c r="N3" s="9"/>
      <c r="O3" s="10"/>
      <c r="P3" s="10"/>
      <c r="Q3" s="11"/>
      <c r="R3" s="12" t="s">
        <v>3</v>
      </c>
      <c r="S3" s="12"/>
      <c r="T3" s="13"/>
      <c r="U3" s="8" t="s">
        <v>1</v>
      </c>
      <c r="V3" s="6" t="n">
        <v>19</v>
      </c>
      <c r="W3" s="5" t="n">
        <v>20</v>
      </c>
      <c r="X3" s="6" t="n">
        <v>22</v>
      </c>
      <c r="Y3" s="6" t="n">
        <v>24</v>
      </c>
      <c r="Z3" s="9" t="s">
        <v>4</v>
      </c>
      <c r="AA3" s="9"/>
      <c r="AB3" s="9"/>
      <c r="AC3" s="10"/>
      <c r="AD3" s="10"/>
      <c r="AE3" s="11"/>
      <c r="AF3" s="14" t="s">
        <v>3</v>
      </c>
      <c r="AH3" s="15"/>
      <c r="AI3" s="8" t="s">
        <v>1</v>
      </c>
      <c r="AJ3" s="6" t="n">
        <v>22</v>
      </c>
      <c r="AK3" s="6" t="n">
        <v>24</v>
      </c>
      <c r="AL3" s="6" t="n">
        <v>22</v>
      </c>
      <c r="AR3" s="15"/>
      <c r="AS3" s="8" t="s">
        <v>1</v>
      </c>
      <c r="AT3" s="6" t="n">
        <v>24</v>
      </c>
      <c r="AU3" s="6" t="n">
        <v>22</v>
      </c>
      <c r="AV3" s="6" t="n">
        <v>21</v>
      </c>
      <c r="AW3" s="1"/>
      <c r="AX3" s="1"/>
      <c r="AY3" s="1"/>
      <c r="AZ3" s="1"/>
      <c r="BA3" s="1"/>
      <c r="BB3" s="7"/>
      <c r="BC3" s="8" t="s">
        <v>1</v>
      </c>
      <c r="BD3" s="6" t="n">
        <v>22</v>
      </c>
      <c r="BE3" s="6" t="n">
        <v>21</v>
      </c>
      <c r="BF3" s="6" t="n">
        <v>21</v>
      </c>
      <c r="BG3" s="1"/>
      <c r="BH3" s="1"/>
      <c r="BI3" s="1"/>
      <c r="BJ3" s="1"/>
      <c r="BK3" s="1"/>
      <c r="BL3" s="7"/>
      <c r="BM3" s="8" t="s">
        <v>1</v>
      </c>
      <c r="BN3" s="6" t="n">
        <v>21</v>
      </c>
      <c r="BO3" s="6" t="n">
        <v>21</v>
      </c>
      <c r="BP3" s="6" t="n">
        <v>28</v>
      </c>
      <c r="BQ3" s="1"/>
      <c r="BR3" s="1"/>
      <c r="BS3" s="1"/>
      <c r="BT3" s="1"/>
      <c r="BU3" s="1"/>
      <c r="BV3" s="7"/>
      <c r="BW3" s="8" t="s">
        <v>1</v>
      </c>
      <c r="BX3" s="6" t="n">
        <v>21</v>
      </c>
      <c r="BY3" s="6" t="n">
        <v>28</v>
      </c>
      <c r="BZ3" s="6" t="n">
        <v>24</v>
      </c>
      <c r="CA3" s="1"/>
      <c r="CB3" s="1"/>
      <c r="CC3" s="1"/>
      <c r="CD3" s="1"/>
      <c r="CE3" s="1"/>
      <c r="CF3" s="7"/>
    </row>
    <row r="4" customFormat="false" ht="12.9" hidden="false" customHeight="true" outlineLevel="0" collapsed="false">
      <c r="A4" s="16"/>
      <c r="B4" s="3"/>
      <c r="C4" s="4" t="s">
        <v>5</v>
      </c>
      <c r="D4" s="5" t="n">
        <v>7</v>
      </c>
      <c r="E4" s="5" t="n">
        <v>5</v>
      </c>
      <c r="F4" s="6" t="n">
        <v>4</v>
      </c>
      <c r="G4" s="5" t="n">
        <v>4</v>
      </c>
      <c r="H4" s="6" t="n">
        <v>10</v>
      </c>
      <c r="I4" s="17" t="s">
        <v>6</v>
      </c>
      <c r="J4" s="17" t="s">
        <v>6</v>
      </c>
      <c r="K4" s="18"/>
      <c r="L4" s="19" t="s">
        <v>7</v>
      </c>
      <c r="M4" s="19" t="s">
        <v>7</v>
      </c>
      <c r="N4" s="20"/>
      <c r="O4" s="21" t="s">
        <v>8</v>
      </c>
      <c r="P4" s="21"/>
      <c r="Q4" s="21"/>
      <c r="R4" s="22" t="s">
        <v>6</v>
      </c>
      <c r="S4" s="22" t="s">
        <v>7</v>
      </c>
      <c r="T4" s="23" t="s">
        <v>9</v>
      </c>
      <c r="U4" s="8" t="s">
        <v>5</v>
      </c>
      <c r="V4" s="6" t="n">
        <v>4</v>
      </c>
      <c r="W4" s="5" t="n">
        <v>4</v>
      </c>
      <c r="X4" s="6" t="n">
        <v>10</v>
      </c>
      <c r="Y4" s="6" t="n">
        <v>12</v>
      </c>
      <c r="Z4" s="17" t="s">
        <v>6</v>
      </c>
      <c r="AA4" s="17" t="s">
        <v>6</v>
      </c>
      <c r="AB4" s="18"/>
      <c r="AC4" s="21" t="s">
        <v>8</v>
      </c>
      <c r="AD4" s="21"/>
      <c r="AE4" s="21"/>
      <c r="AF4" s="22" t="s">
        <v>6</v>
      </c>
      <c r="AG4" s="22" t="s">
        <v>7</v>
      </c>
      <c r="AH4" s="23" t="s">
        <v>9</v>
      </c>
      <c r="AI4" s="8" t="s">
        <v>5</v>
      </c>
      <c r="AJ4" s="6" t="n">
        <v>10</v>
      </c>
      <c r="AK4" s="6" t="n">
        <v>12</v>
      </c>
      <c r="AL4" s="6" t="n">
        <v>10</v>
      </c>
      <c r="AM4" s="21" t="s">
        <v>8</v>
      </c>
      <c r="AN4" s="21"/>
      <c r="AO4" s="21"/>
      <c r="AP4" s="22" t="s">
        <v>6</v>
      </c>
      <c r="AQ4" s="22" t="s">
        <v>7</v>
      </c>
      <c r="AR4" s="23" t="s">
        <v>9</v>
      </c>
      <c r="AS4" s="8" t="s">
        <v>5</v>
      </c>
      <c r="AT4" s="6" t="n">
        <v>12</v>
      </c>
      <c r="AU4" s="6" t="n">
        <v>10</v>
      </c>
      <c r="AV4" s="6" t="n">
        <v>11</v>
      </c>
      <c r="AW4" s="21" t="s">
        <v>8</v>
      </c>
      <c r="AX4" s="21"/>
      <c r="AY4" s="21"/>
      <c r="AZ4" s="22" t="s">
        <v>6</v>
      </c>
      <c r="BA4" s="22" t="s">
        <v>7</v>
      </c>
      <c r="BB4" s="23" t="s">
        <v>9</v>
      </c>
      <c r="BC4" s="8" t="s">
        <v>5</v>
      </c>
      <c r="BD4" s="6" t="n">
        <v>10</v>
      </c>
      <c r="BE4" s="6" t="n">
        <v>11</v>
      </c>
      <c r="BF4" s="6" t="n">
        <v>11</v>
      </c>
      <c r="BG4" s="21" t="s">
        <v>8</v>
      </c>
      <c r="BH4" s="21"/>
      <c r="BI4" s="21"/>
      <c r="BJ4" s="22" t="s">
        <v>6</v>
      </c>
      <c r="BK4" s="22" t="s">
        <v>7</v>
      </c>
      <c r="BL4" s="23" t="s">
        <v>9</v>
      </c>
      <c r="BM4" s="8" t="s">
        <v>5</v>
      </c>
      <c r="BN4" s="6" t="n">
        <v>11</v>
      </c>
      <c r="BO4" s="6" t="n">
        <v>11</v>
      </c>
      <c r="BP4" s="6" t="n">
        <v>12</v>
      </c>
      <c r="BQ4" s="21" t="s">
        <v>8</v>
      </c>
      <c r="BR4" s="21"/>
      <c r="BS4" s="21"/>
      <c r="BT4" s="22" t="s">
        <v>6</v>
      </c>
      <c r="BU4" s="22" t="s">
        <v>7</v>
      </c>
      <c r="BV4" s="23" t="s">
        <v>9</v>
      </c>
      <c r="BW4" s="8" t="s">
        <v>5</v>
      </c>
      <c r="BX4" s="6" t="n">
        <v>11</v>
      </c>
      <c r="BY4" s="6" t="n">
        <v>12</v>
      </c>
      <c r="BZ4" s="6" t="n">
        <v>7</v>
      </c>
      <c r="CA4" s="21" t="s">
        <v>8</v>
      </c>
      <c r="CB4" s="21"/>
      <c r="CC4" s="21"/>
      <c r="CD4" s="22" t="s">
        <v>6</v>
      </c>
      <c r="CE4" s="22" t="s">
        <v>7</v>
      </c>
      <c r="CF4" s="23" t="s">
        <v>9</v>
      </c>
    </row>
    <row r="5" customFormat="false" ht="12.9" hidden="false" customHeight="true" outlineLevel="0" collapsed="false">
      <c r="A5" s="16"/>
      <c r="B5" s="3"/>
      <c r="C5" s="4" t="s">
        <v>10</v>
      </c>
      <c r="D5" s="5" t="n">
        <f aca="false">IF(D3/10&gt;=1,1,D3/10)*IF(D4/4&gt;=1,1,D4/4)</f>
        <v>0.9</v>
      </c>
      <c r="E5" s="5" t="n">
        <f aca="false">IF(E3/10&gt;=1,1,E3/10)*IF(E4/4&gt;=1,1,E4/4)</f>
        <v>1</v>
      </c>
      <c r="F5" s="5" t="n">
        <f aca="false">IF(F3/10&gt;=1,1,F3/10)*IF(F4/4&gt;=1,1,F4/4)</f>
        <v>1</v>
      </c>
      <c r="G5" s="5" t="n">
        <f aca="false">IF(G3/10&gt;=1,1,G3/10)*IF(G4/4&gt;=1,1,G4/4)</f>
        <v>1</v>
      </c>
      <c r="H5" s="5" t="n">
        <f aca="false">IF(H3/10&gt;=1,1,H3/10)*IF(H4/4&gt;=1,1,H4/4)</f>
        <v>1</v>
      </c>
      <c r="I5" s="17" t="n">
        <f aca="false">IF((375+(1/70)*(D2-2500))&gt;425,425,375+(1/70)*(D2-2500))</f>
        <v>425</v>
      </c>
      <c r="J5" s="17" t="n">
        <f aca="false">IF((375+(1/70)*(E2-2500))&gt;425,425,375+(1/70)*(E2-2500))</f>
        <v>398.485714285714</v>
      </c>
      <c r="K5" s="24"/>
      <c r="L5" s="17" t="n">
        <f aca="false">IF((400+(1/70)*(F2-2500))&gt;450,450,400+(1/70)*(F2-2500))</f>
        <v>412.442857142857</v>
      </c>
      <c r="M5" s="17" t="n">
        <f aca="false">IF((400+(1/70)*(G2-2500))&gt;450,450,400+(1/70)*(G2-2500))</f>
        <v>409.185714285714</v>
      </c>
      <c r="N5" s="20"/>
      <c r="O5" s="21"/>
      <c r="P5" s="21"/>
      <c r="Q5" s="21"/>
      <c r="R5" s="25" t="n">
        <f aca="false">MAX(I5:J5)</f>
        <v>425</v>
      </c>
      <c r="S5" s="25" t="n">
        <f aca="false">MAX(L5:M5)</f>
        <v>412.442857142857</v>
      </c>
      <c r="T5" s="26" t="n">
        <v>550</v>
      </c>
      <c r="U5" s="27" t="s">
        <v>10</v>
      </c>
      <c r="V5" s="5" t="n">
        <f aca="false">IF(V3/10&gt;=1,1,V3/10)*IF(V4/4&gt;=1,1,V4/4)</f>
        <v>1</v>
      </c>
      <c r="W5" s="5" t="n">
        <f aca="false">IF(W3/10&gt;=1,1,W3/10)*IF(W4/4&gt;=1,1,W4/4)</f>
        <v>1</v>
      </c>
      <c r="X5" s="5" t="n">
        <f aca="false">IF(X3/10&gt;=1,1,X3/10)*IF(X4/4&gt;=1,1,X4/4)</f>
        <v>1</v>
      </c>
      <c r="Y5" s="5" t="n">
        <f aca="false">IF(Y3/10&gt;=1,1,Y3/10)*IF(Y4/4&gt;=1,1,Y4/4)</f>
        <v>1</v>
      </c>
      <c r="Z5" s="17" t="n">
        <f aca="false">IF((375+(1/70)*(V2-2500))&gt;425,425,375+(1/70)*(V2-2500))</f>
        <v>387.442857142857</v>
      </c>
      <c r="AA5" s="17" t="n">
        <f aca="false">IF((375+(1/70)*(W2-2500))&gt;425,425,375+(1/70)*(W2-2500))</f>
        <v>384.185714285714</v>
      </c>
      <c r="AB5" s="24"/>
      <c r="AC5" s="21"/>
      <c r="AD5" s="21"/>
      <c r="AE5" s="21"/>
      <c r="AF5" s="25" t="n">
        <f aca="false">MAX(Z5:AA5)</f>
        <v>387.442857142857</v>
      </c>
      <c r="AG5" s="25" t="n">
        <f aca="false">IF((400+(1/70)*(X2-2500))&gt;450,450,400+(1/70)*(X2-2500))</f>
        <v>450</v>
      </c>
      <c r="AH5" s="28" t="n">
        <f aca="false">IF((450+(1/35)*(Y2-2500))&gt;550,550,450+(1/35)*(Y2-2500))</f>
        <v>550</v>
      </c>
      <c r="AI5" s="29" t="s">
        <v>10</v>
      </c>
      <c r="AJ5" s="5" t="n">
        <f aca="false">IF(AJ3/10&gt;=1,1,AJ3/10)*IF(AJ4/4&gt;=1,1,AJ4/4)</f>
        <v>1</v>
      </c>
      <c r="AK5" s="5" t="n">
        <f aca="false">IF(AK3/10&gt;=1,1,AK3/10)*IF(AK4/4&gt;=1,1,AK4/4)</f>
        <v>1</v>
      </c>
      <c r="AL5" s="5" t="n">
        <f aca="false">IF(AL3/10&gt;=1,1,AL3/10)*IF(AL4/4&gt;=1,1,AL4/4)</f>
        <v>1</v>
      </c>
      <c r="AM5" s="21"/>
      <c r="AN5" s="21"/>
      <c r="AO5" s="21"/>
      <c r="AP5" s="30" t="n">
        <f aca="false">IF((375+(1/70)*(AJ2-2500))&gt;425,425,375+(1/70)*(AJ2-2500))</f>
        <v>425</v>
      </c>
      <c r="AQ5" s="25" t="n">
        <f aca="false">IF((400+(1/70)*(AK2-2500))&gt;450,450,400+(1/70)*(AK2-2500))</f>
        <v>450</v>
      </c>
      <c r="AR5" s="31" t="n">
        <f aca="false">IF((450+(1/35)*(AL2-2500))&gt;550,550,450+(1/35)*(AL2-2500))</f>
        <v>550</v>
      </c>
      <c r="AS5" s="29" t="s">
        <v>10</v>
      </c>
      <c r="AT5" s="5" t="n">
        <f aca="false">IF(AT3/10&gt;=1,1,AT3/10)*IF(AT4/4&gt;=1,1,AT4/4)</f>
        <v>1</v>
      </c>
      <c r="AU5" s="5" t="n">
        <f aca="false">IF(AU3/10&gt;=1,1,AU3/10)*IF(AU4/4&gt;=1,1,AU4/4)</f>
        <v>1</v>
      </c>
      <c r="AV5" s="5" t="n">
        <f aca="false">IF(AV3/10&gt;=1,1,AV3/10)*IF(AV4/4&gt;=1,1,AV4/4)</f>
        <v>1</v>
      </c>
      <c r="AW5" s="21"/>
      <c r="AX5" s="21"/>
      <c r="AY5" s="21"/>
      <c r="AZ5" s="30" t="n">
        <f aca="false">IF((375+(1/70)*(AT2-2500))&gt;425,425,375+(1/70)*(AT2-2500))</f>
        <v>425</v>
      </c>
      <c r="BA5" s="25" t="n">
        <f aca="false">IF((400+(1/70)*(AU2-2500))&gt;450,450,400+(1/70)*(AU2-2500))</f>
        <v>450</v>
      </c>
      <c r="BB5" s="32" t="n">
        <f aca="false">IF((450+(1/35)*(AV2-2500))&gt;550,550,450+(1/35)*(AV2-2500))</f>
        <v>550</v>
      </c>
      <c r="BC5" s="29" t="s">
        <v>10</v>
      </c>
      <c r="BD5" s="5" t="n">
        <f aca="false">IF(BD3/10&gt;=1,1,BD3/10)*IF(BD4/4&gt;=1,1,BD4/4)</f>
        <v>1</v>
      </c>
      <c r="BE5" s="5" t="n">
        <f aca="false">IF(BE3/10&gt;=1,1,BE3/10)*IF(BE4/4&gt;=1,1,BE4/4)</f>
        <v>1</v>
      </c>
      <c r="BF5" s="5" t="n">
        <f aca="false">IF(BF3/10&gt;=1,1,BF3/10)*IF(BF4/4&gt;=1,1,BF4/4)</f>
        <v>1</v>
      </c>
      <c r="BG5" s="21"/>
      <c r="BH5" s="21"/>
      <c r="BI5" s="21"/>
      <c r="BJ5" s="30" t="n">
        <f aca="false">IF((375+(1/70)*(BD2-2500))&gt;425,425,375+(1/70)*(BD2-2500))</f>
        <v>425</v>
      </c>
      <c r="BK5" s="25" t="n">
        <f aca="false">IF((400+(1/70)*(BE2-2500))&gt;450,450,400+(1/70)*(BE2-2500))</f>
        <v>450</v>
      </c>
      <c r="BL5" s="32" t="n">
        <f aca="false">IF((450+(1/35)*(BF2-2500))&gt;550,550,450+(1/35)*(BF2-2500))</f>
        <v>550</v>
      </c>
      <c r="BM5" s="29" t="s">
        <v>10</v>
      </c>
      <c r="BN5" s="5" t="n">
        <f aca="false">IF(BN3/10&gt;=1,1,BN3/10)*IF(BN4/4&gt;=1,1,BN4/4)</f>
        <v>1</v>
      </c>
      <c r="BO5" s="5" t="n">
        <f aca="false">IF(BO3/10&gt;=1,1,BO3/10)*IF(BO4/4&gt;=1,1,BO4/4)</f>
        <v>1</v>
      </c>
      <c r="BP5" s="5" t="n">
        <f aca="false">IF(BP3/10&gt;=1,1,BP3/10)*IF(BP4/4&gt;=1,1,BP4/4)</f>
        <v>1</v>
      </c>
      <c r="BQ5" s="21"/>
      <c r="BR5" s="21"/>
      <c r="BS5" s="21"/>
      <c r="BT5" s="30" t="n">
        <f aca="false">IF((375+(1/70)*(BN2-2500))&gt;425,425,375+(1/70)*(BN2-2500))</f>
        <v>425</v>
      </c>
      <c r="BU5" s="25" t="n">
        <f aca="false">IF((400+(1/70)*(BO2-2500))&gt;450,450,400+(1/70)*(BO2-2500))</f>
        <v>450</v>
      </c>
      <c r="BV5" s="32" t="n">
        <f aca="false">IF((450+(1/35)*(BP2-2500))&gt;550,550,450+(1/35)*(BP2-2500))</f>
        <v>550</v>
      </c>
      <c r="BW5" s="29" t="s">
        <v>10</v>
      </c>
      <c r="BX5" s="5" t="n">
        <f aca="false">IF(BX3/10&gt;=1,1,BX3/10)*IF(BX4/4&gt;=1,1,BX4/4)</f>
        <v>1</v>
      </c>
      <c r="BY5" s="5" t="n">
        <f aca="false">IF(BY3/10&gt;=1,1,BY3/10)*IF(BY4/4&gt;=1,1,BY4/4)</f>
        <v>1</v>
      </c>
      <c r="BZ5" s="5" t="n">
        <f aca="false">IF(BZ3/10&gt;=1,1,BZ3/10)*IF(BZ4/4&gt;=1,1,BZ4/4)</f>
        <v>1</v>
      </c>
      <c r="CA5" s="21"/>
      <c r="CB5" s="21"/>
      <c r="CC5" s="21"/>
      <c r="CD5" s="30" t="n">
        <f aca="false">IF((375+(1/70)*(BX2-2500))&gt;425,425,375+(1/70)*(BX2-2500))</f>
        <v>425</v>
      </c>
      <c r="CE5" s="25" t="n">
        <f aca="false">IF((400+(1/70)*(BY2-2500))&gt;450,450,400+(1/70)*(BY2-2500))</f>
        <v>450</v>
      </c>
      <c r="CF5" s="32" t="n">
        <f aca="false">IF((450+(1/35)*(BZ2-2500))&gt;550,550,450+(1/35)*(BZ2-2500))</f>
        <v>550</v>
      </c>
      <c r="CG5" s="33"/>
    </row>
    <row r="6" customFormat="false" ht="12.9" hidden="false" customHeight="true" outlineLevel="0" collapsed="false">
      <c r="A6" s="16"/>
      <c r="B6" s="16"/>
      <c r="C6" s="16"/>
      <c r="D6" s="25" t="n">
        <v>2013</v>
      </c>
      <c r="E6" s="25"/>
      <c r="F6" s="25" t="n">
        <v>2014</v>
      </c>
      <c r="G6" s="25"/>
      <c r="H6" s="34" t="n">
        <v>2015</v>
      </c>
      <c r="I6" s="35" t="n">
        <v>2013</v>
      </c>
      <c r="J6" s="35"/>
      <c r="K6" s="35"/>
      <c r="L6" s="36" t="n">
        <v>2014</v>
      </c>
      <c r="M6" s="36"/>
      <c r="N6" s="36"/>
      <c r="O6" s="37" t="n">
        <v>2013</v>
      </c>
      <c r="P6" s="37" t="n">
        <v>2014</v>
      </c>
      <c r="Q6" s="37" t="n">
        <v>2015</v>
      </c>
      <c r="R6" s="34" t="n">
        <v>2013</v>
      </c>
      <c r="S6" s="34" t="n">
        <v>2014</v>
      </c>
      <c r="T6" s="36" t="n">
        <v>2015</v>
      </c>
      <c r="U6" s="38" t="n">
        <v>2016</v>
      </c>
      <c r="V6" s="39" t="n">
        <v>2014</v>
      </c>
      <c r="W6" s="39"/>
      <c r="X6" s="34" t="n">
        <v>2015</v>
      </c>
      <c r="Y6" s="34" t="n">
        <v>2016</v>
      </c>
      <c r="Z6" s="35" t="n">
        <v>2014</v>
      </c>
      <c r="AA6" s="35"/>
      <c r="AB6" s="35"/>
      <c r="AC6" s="37" t="n">
        <v>2014</v>
      </c>
      <c r="AD6" s="37" t="n">
        <v>2015</v>
      </c>
      <c r="AE6" s="37" t="n">
        <v>2016</v>
      </c>
      <c r="AF6" s="34" t="n">
        <v>2014</v>
      </c>
      <c r="AG6" s="34" t="n">
        <v>2015</v>
      </c>
      <c r="AH6" s="36" t="n">
        <v>2016</v>
      </c>
      <c r="AI6" s="40" t="n">
        <v>2017</v>
      </c>
      <c r="AJ6" s="41" t="n">
        <v>2015</v>
      </c>
      <c r="AK6" s="34" t="n">
        <v>2016</v>
      </c>
      <c r="AL6" s="34" t="n">
        <v>2017</v>
      </c>
      <c r="AM6" s="37" t="n">
        <v>2015</v>
      </c>
      <c r="AN6" s="37" t="n">
        <v>2016</v>
      </c>
      <c r="AO6" s="37" t="n">
        <v>2017</v>
      </c>
      <c r="AP6" s="34" t="n">
        <v>2015</v>
      </c>
      <c r="AQ6" s="36" t="n">
        <v>2016</v>
      </c>
      <c r="AR6" s="36" t="n">
        <v>2017</v>
      </c>
      <c r="AS6" s="42" t="n">
        <v>2018</v>
      </c>
      <c r="AT6" s="34" t="n">
        <v>2016</v>
      </c>
      <c r="AU6" s="34" t="n">
        <v>2017</v>
      </c>
      <c r="AV6" s="34" t="n">
        <v>2018</v>
      </c>
      <c r="AW6" s="34" t="n">
        <v>2016</v>
      </c>
      <c r="AX6" s="34" t="n">
        <v>2017</v>
      </c>
      <c r="AY6" s="34" t="n">
        <v>2018</v>
      </c>
      <c r="AZ6" s="34" t="n">
        <v>2016</v>
      </c>
      <c r="BA6" s="34" t="n">
        <v>2017</v>
      </c>
      <c r="BB6" s="34" t="n">
        <v>2018</v>
      </c>
      <c r="BC6" s="43" t="n">
        <v>2019</v>
      </c>
      <c r="BD6" s="34" t="n">
        <v>2017</v>
      </c>
      <c r="BE6" s="34" t="n">
        <v>2018</v>
      </c>
      <c r="BF6" s="34" t="n">
        <v>2019</v>
      </c>
      <c r="BG6" s="34" t="n">
        <v>2017</v>
      </c>
      <c r="BH6" s="34" t="n">
        <v>2018</v>
      </c>
      <c r="BI6" s="34" t="n">
        <v>2019</v>
      </c>
      <c r="BJ6" s="34" t="n">
        <v>2017</v>
      </c>
      <c r="BK6" s="34" t="n">
        <v>2018</v>
      </c>
      <c r="BL6" s="34" t="n">
        <v>2019</v>
      </c>
      <c r="BM6" s="43" t="n">
        <v>2020</v>
      </c>
      <c r="BN6" s="34" t="n">
        <v>2018</v>
      </c>
      <c r="BO6" s="34" t="n">
        <v>2019</v>
      </c>
      <c r="BP6" s="34" t="n">
        <v>2020</v>
      </c>
      <c r="BQ6" s="34" t="n">
        <v>2018</v>
      </c>
      <c r="BR6" s="34" t="n">
        <v>2019</v>
      </c>
      <c r="BS6" s="34" t="n">
        <v>2020</v>
      </c>
      <c r="BT6" s="34" t="n">
        <v>2018</v>
      </c>
      <c r="BU6" s="34" t="n">
        <v>2019</v>
      </c>
      <c r="BV6" s="34" t="n">
        <v>2020</v>
      </c>
      <c r="BW6" s="43" t="n">
        <v>2021</v>
      </c>
      <c r="BX6" s="34" t="n">
        <v>2019</v>
      </c>
      <c r="BY6" s="34" t="n">
        <v>2020</v>
      </c>
      <c r="BZ6" s="34" t="n">
        <v>2021</v>
      </c>
      <c r="CA6" s="34" t="n">
        <v>2019</v>
      </c>
      <c r="CB6" s="34" t="n">
        <v>2020</v>
      </c>
      <c r="CC6" s="34" t="n">
        <v>2021</v>
      </c>
      <c r="CD6" s="34" t="n">
        <v>2019</v>
      </c>
      <c r="CE6" s="34" t="n">
        <v>2020</v>
      </c>
      <c r="CF6" s="34" t="n">
        <v>2021</v>
      </c>
      <c r="CG6" s="43" t="n">
        <v>2022</v>
      </c>
    </row>
    <row r="7" customFormat="false" ht="12.9" hidden="false" customHeight="true" outlineLevel="0" collapsed="false">
      <c r="A7" s="22" t="s">
        <v>11</v>
      </c>
      <c r="B7" s="22" t="s">
        <v>12</v>
      </c>
      <c r="C7" s="22" t="s">
        <v>13</v>
      </c>
      <c r="D7" s="44" t="s">
        <v>14</v>
      </c>
      <c r="E7" s="44" t="s">
        <v>15</v>
      </c>
      <c r="F7" s="44" t="s">
        <v>14</v>
      </c>
      <c r="G7" s="44" t="s">
        <v>15</v>
      </c>
      <c r="H7" s="44" t="s">
        <v>16</v>
      </c>
      <c r="I7" s="45" t="s">
        <v>17</v>
      </c>
      <c r="J7" s="45" t="s">
        <v>18</v>
      </c>
      <c r="K7" s="45" t="s">
        <v>19</v>
      </c>
      <c r="L7" s="45" t="s">
        <v>20</v>
      </c>
      <c r="M7" s="45" t="s">
        <v>21</v>
      </c>
      <c r="N7" s="45" t="s">
        <v>22</v>
      </c>
      <c r="O7" s="45" t="s">
        <v>23</v>
      </c>
      <c r="P7" s="45" t="s">
        <v>24</v>
      </c>
      <c r="Q7" s="45" t="s">
        <v>25</v>
      </c>
      <c r="R7" s="45" t="s">
        <v>26</v>
      </c>
      <c r="S7" s="45" t="s">
        <v>27</v>
      </c>
      <c r="T7" s="45" t="s">
        <v>28</v>
      </c>
      <c r="U7" s="46" t="s">
        <v>29</v>
      </c>
      <c r="V7" s="47" t="s">
        <v>14</v>
      </c>
      <c r="W7" s="44" t="s">
        <v>15</v>
      </c>
      <c r="X7" s="44" t="s">
        <v>16</v>
      </c>
      <c r="Y7" s="44" t="s">
        <v>16</v>
      </c>
      <c r="Z7" s="45" t="s">
        <v>17</v>
      </c>
      <c r="AA7" s="45" t="s">
        <v>18</v>
      </c>
      <c r="AB7" s="45" t="s">
        <v>19</v>
      </c>
      <c r="AC7" s="48" t="s">
        <v>23</v>
      </c>
      <c r="AD7" s="45" t="s">
        <v>24</v>
      </c>
      <c r="AE7" s="45" t="s">
        <v>25</v>
      </c>
      <c r="AF7" s="45" t="s">
        <v>26</v>
      </c>
      <c r="AG7" s="45" t="s">
        <v>27</v>
      </c>
      <c r="AH7" s="45" t="s">
        <v>28</v>
      </c>
      <c r="AI7" s="46" t="s">
        <v>29</v>
      </c>
      <c r="AJ7" s="49" t="s">
        <v>16</v>
      </c>
      <c r="AK7" s="44" t="s">
        <v>16</v>
      </c>
      <c r="AL7" s="49" t="s">
        <v>16</v>
      </c>
      <c r="AM7" s="48" t="s">
        <v>23</v>
      </c>
      <c r="AN7" s="50" t="s">
        <v>24</v>
      </c>
      <c r="AO7" s="45" t="s">
        <v>25</v>
      </c>
      <c r="AP7" s="50" t="s">
        <v>26</v>
      </c>
      <c r="AQ7" s="45" t="s">
        <v>27</v>
      </c>
      <c r="AR7" s="45" t="s">
        <v>28</v>
      </c>
      <c r="AS7" s="46" t="s">
        <v>29</v>
      </c>
      <c r="AT7" s="49" t="s">
        <v>16</v>
      </c>
      <c r="AU7" s="44" t="s">
        <v>16</v>
      </c>
      <c r="AV7" s="49" t="s">
        <v>16</v>
      </c>
      <c r="AW7" s="48" t="s">
        <v>23</v>
      </c>
      <c r="AX7" s="50" t="s">
        <v>24</v>
      </c>
      <c r="AY7" s="45" t="s">
        <v>25</v>
      </c>
      <c r="AZ7" s="50" t="s">
        <v>26</v>
      </c>
      <c r="BA7" s="45" t="s">
        <v>27</v>
      </c>
      <c r="BB7" s="45" t="s">
        <v>28</v>
      </c>
      <c r="BC7" s="46" t="s">
        <v>29</v>
      </c>
      <c r="BD7" s="49" t="s">
        <v>16</v>
      </c>
      <c r="BE7" s="44" t="s">
        <v>16</v>
      </c>
      <c r="BF7" s="49" t="s">
        <v>16</v>
      </c>
      <c r="BG7" s="48" t="s">
        <v>23</v>
      </c>
      <c r="BH7" s="50" t="s">
        <v>24</v>
      </c>
      <c r="BI7" s="45" t="s">
        <v>25</v>
      </c>
      <c r="BJ7" s="50" t="s">
        <v>26</v>
      </c>
      <c r="BK7" s="45" t="s">
        <v>27</v>
      </c>
      <c r="BL7" s="45" t="s">
        <v>28</v>
      </c>
      <c r="BM7" s="51" t="s">
        <v>29</v>
      </c>
      <c r="BN7" s="49" t="s">
        <v>16</v>
      </c>
      <c r="BO7" s="44" t="s">
        <v>16</v>
      </c>
      <c r="BP7" s="49" t="s">
        <v>16</v>
      </c>
      <c r="BQ7" s="48" t="s">
        <v>23</v>
      </c>
      <c r="BR7" s="50" t="s">
        <v>24</v>
      </c>
      <c r="BS7" s="45" t="s">
        <v>25</v>
      </c>
      <c r="BT7" s="50" t="s">
        <v>26</v>
      </c>
      <c r="BU7" s="45" t="s">
        <v>27</v>
      </c>
      <c r="BV7" s="45" t="s">
        <v>28</v>
      </c>
      <c r="BW7" s="51" t="s">
        <v>29</v>
      </c>
      <c r="BX7" s="49" t="s">
        <v>16</v>
      </c>
      <c r="BY7" s="44" t="s">
        <v>16</v>
      </c>
      <c r="BZ7" s="49" t="s">
        <v>16</v>
      </c>
      <c r="CA7" s="48" t="s">
        <v>23</v>
      </c>
      <c r="CB7" s="50" t="s">
        <v>24</v>
      </c>
      <c r="CC7" s="45" t="s">
        <v>25</v>
      </c>
      <c r="CD7" s="50" t="s">
        <v>26</v>
      </c>
      <c r="CE7" s="45" t="s">
        <v>27</v>
      </c>
      <c r="CF7" s="45" t="s">
        <v>28</v>
      </c>
      <c r="CG7" s="51" t="s">
        <v>29</v>
      </c>
    </row>
    <row r="8" customFormat="false" ht="12.9" hidden="false" customHeight="true" outlineLevel="0" collapsed="false">
      <c r="A8" s="52" t="n">
        <v>1</v>
      </c>
      <c r="B8" s="53" t="s">
        <v>30</v>
      </c>
      <c r="C8" s="54" t="s">
        <v>31</v>
      </c>
      <c r="D8" s="55"/>
      <c r="E8" s="55"/>
      <c r="F8" s="56" t="n">
        <v>1180</v>
      </c>
      <c r="G8" s="55"/>
      <c r="H8" s="56" t="n">
        <v>5111</v>
      </c>
      <c r="I8" s="57" t="n">
        <f aca="false">D8/D$2*D$5*I$5</f>
        <v>0</v>
      </c>
      <c r="J8" s="57" t="n">
        <f aca="false">E8/E$2*E$5*J$5</f>
        <v>0</v>
      </c>
      <c r="K8" s="57" t="n">
        <f aca="false">I8/MAX(I$8:I$107)*MAX(J$8:J$107)</f>
        <v>0</v>
      </c>
      <c r="L8" s="57" t="n">
        <f aca="false">F8/F$2*F$5*L$5</f>
        <v>144.373352544815</v>
      </c>
      <c r="M8" s="57" t="n">
        <f aca="false">G8/G$2*G$5*M$5</f>
        <v>0</v>
      </c>
      <c r="N8" s="57" t="n">
        <f aca="false">M8/MAX(M$8:M$107)*MAX(L$8:L$107)</f>
        <v>0</v>
      </c>
      <c r="O8" s="58"/>
      <c r="P8" s="59"/>
      <c r="Q8" s="58"/>
      <c r="R8" s="60" t="n">
        <f aca="false">MAX(J8:K8)</f>
        <v>0</v>
      </c>
      <c r="S8" s="60" t="n">
        <f aca="false">MAX(L8,N8)</f>
        <v>144.373352544815</v>
      </c>
      <c r="T8" s="60" t="n">
        <f aca="false">H8/H$2*H$5*T$5</f>
        <v>303.045493747305</v>
      </c>
      <c r="U8" s="61" t="n">
        <f aca="false">SUM(R8+O8,S8+P8,T8+Q8)-MIN(R8+O8,S8+P8,T8+Q8)</f>
        <v>447.41884629212</v>
      </c>
      <c r="V8" s="62" t="n">
        <v>1180</v>
      </c>
      <c r="W8" s="55"/>
      <c r="X8" s="56" t="n">
        <v>5111</v>
      </c>
      <c r="Y8" s="56" t="n">
        <v>6517</v>
      </c>
      <c r="Z8" s="57" t="n">
        <f aca="false">V8/V$2*V$5*Z$5</f>
        <v>135.622240115269</v>
      </c>
      <c r="AA8" s="57" t="n">
        <f aca="false">W8/W$2*W$5*AA$5</f>
        <v>0</v>
      </c>
      <c r="AB8" s="63" t="n">
        <f aca="false">Z8/MAX(Z$8:Z$107)*MAX(AA$8:AA$107)</f>
        <v>132.795998796375</v>
      </c>
      <c r="AC8" s="60"/>
      <c r="AD8" s="64"/>
      <c r="AE8" s="58"/>
      <c r="AF8" s="60" t="n">
        <f aca="false">MAX(AA8:AB8)</f>
        <v>132.795998796375</v>
      </c>
      <c r="AG8" s="60" t="n">
        <f aca="false">X8/X$2*X$5*AG$5</f>
        <v>247.946313065977</v>
      </c>
      <c r="AH8" s="60" t="n">
        <f aca="false">Y8/Y$2*Y$5*AH$5</f>
        <v>307.563926548824</v>
      </c>
      <c r="AI8" s="61" t="n">
        <f aca="false">SUM(AF8+AC8,AG8+AD8,AH8+AE8)-MIN(AF8+AC8,AG8+AD8,AH8+AE8)</f>
        <v>555.510239614801</v>
      </c>
      <c r="AJ8" s="56" t="n">
        <v>5111</v>
      </c>
      <c r="AK8" s="56" t="n">
        <v>6517</v>
      </c>
      <c r="AL8" s="65" t="n">
        <v>6981</v>
      </c>
      <c r="AM8" s="64"/>
      <c r="AN8" s="58"/>
      <c r="AO8" s="66"/>
      <c r="AP8" s="60" t="n">
        <f aca="false">AJ8/AJ$2*AJ$5*AP$5</f>
        <v>234.171517895645</v>
      </c>
      <c r="AQ8" s="60" t="n">
        <f aca="false">AK8/AK$2*AK$5*AQ$5</f>
        <v>251.643212630856</v>
      </c>
      <c r="AR8" s="60" t="n">
        <f aca="false">AL8/AL$2*AL$5*AR$5</f>
        <v>440.113480055021</v>
      </c>
      <c r="AS8" s="67" t="n">
        <f aca="false">SUM(AP8+AM8,AQ8+AN8,AR8+AO8)-MIN(AP8+AM8,AQ8+AN8,AR8+AO8)</f>
        <v>691.756692685877</v>
      </c>
      <c r="AT8" s="68" t="n">
        <v>6517</v>
      </c>
      <c r="AU8" s="69" t="n">
        <v>6981</v>
      </c>
      <c r="AV8" s="70" t="n">
        <v>9402</v>
      </c>
      <c r="AW8" s="71"/>
      <c r="AX8" s="71"/>
      <c r="AY8" s="72"/>
      <c r="AZ8" s="60" t="n">
        <f aca="false">AT8/AT$2*AT$5*AZ$5</f>
        <v>237.663034151364</v>
      </c>
      <c r="BA8" s="60" t="n">
        <f aca="false">AU8/AU$2*AU$5*BA$5</f>
        <v>360.092847317744</v>
      </c>
      <c r="BB8" s="60" t="n">
        <f aca="false">AV8/AV$2*AV$5*BB$5</f>
        <v>501.561590688652</v>
      </c>
      <c r="BC8" s="73" t="n">
        <f aca="false">SUM(AZ8+AW8,BA8+AX8,BB8+AY8)-MIN(AZ8+AW8,BA8+AX8,BB8+AY8)</f>
        <v>861.654438006396</v>
      </c>
      <c r="BD8" s="69" t="n">
        <v>6981</v>
      </c>
      <c r="BE8" s="74" t="n">
        <v>9402</v>
      </c>
      <c r="BF8" s="75" t="n">
        <v>8154</v>
      </c>
      <c r="BG8" s="71"/>
      <c r="BH8" s="72"/>
      <c r="BI8" s="76" t="n">
        <f aca="false">$CN$45</f>
        <v>43.3872009225275</v>
      </c>
      <c r="BJ8" s="60" t="n">
        <f aca="false">BD8/BD$2*BD$5*BJ$5</f>
        <v>340.087689133425</v>
      </c>
      <c r="BK8" s="60" t="n">
        <f aca="false">BE8/BE$2*BE$5*BK$5</f>
        <v>410.368574199806</v>
      </c>
      <c r="BL8" s="77" t="n">
        <f aca="false">BF8/BF$2*BF$5*BL$5</f>
        <v>444.86658069636</v>
      </c>
      <c r="BM8" s="61" t="n">
        <f aca="false">SUM(BJ8+BG8,BK8+BH8,BL8+BI8)-MIN(BJ8+BG8,BK8+BH8,BL8+BI8)</f>
        <v>898.622355818693</v>
      </c>
      <c r="BN8" s="74" t="n">
        <v>9402</v>
      </c>
      <c r="BO8" s="78" t="n">
        <v>8154</v>
      </c>
      <c r="BP8" s="79" t="n">
        <v>9926</v>
      </c>
      <c r="BQ8" s="72"/>
      <c r="BR8" s="76" t="n">
        <f aca="false">$CN$52</f>
        <v>22.4775</v>
      </c>
      <c r="BS8" s="80"/>
      <c r="BT8" s="60" t="n">
        <f aca="false">BN8/BN$2*BN$5*BT$5</f>
        <v>425</v>
      </c>
      <c r="BU8" s="60" t="n">
        <f aca="false">BO8/BO$2*BO$5*BU$5</f>
        <v>415.032236172379</v>
      </c>
      <c r="BV8" s="77" t="n">
        <f aca="false">BP8/BP$2*BP$5*BV$5</f>
        <v>548.838845883181</v>
      </c>
      <c r="BW8" s="61" t="n">
        <f aca="false">SUM(BT8+BQ8,BU8+BR8,BV8+BS8)-MIN(BT8+BQ8,BU8+BR8,BV8+BS8)</f>
        <v>986.34858205556</v>
      </c>
      <c r="BX8" s="78" t="n">
        <v>8154</v>
      </c>
      <c r="BY8" s="81" t="n">
        <v>9926</v>
      </c>
      <c r="BZ8" s="82" t="n">
        <v>6045</v>
      </c>
      <c r="CA8" s="76" t="n">
        <f aca="false">$CN$57</f>
        <v>21.22875</v>
      </c>
      <c r="CB8" s="80"/>
      <c r="CD8" s="60" t="n">
        <f aca="false">BX8/BX$2*BX$5*CD$5</f>
        <v>391.974889718358</v>
      </c>
      <c r="CE8" s="60" t="n">
        <f aca="false">BY8/BY$2*BY$5*CE$5</f>
        <v>449.049964813512</v>
      </c>
      <c r="CF8" s="60" t="n">
        <f aca="false">BZ8/BZ$2*BZ$5*CF$5</f>
        <v>550</v>
      </c>
      <c r="CG8" s="61" t="n">
        <f aca="false">SUM(CD8+CA8,CE8+CB8,CF8+CC8)-MIN(CD8+CA8,CE8+CB8,CF8+CC8)</f>
        <v>999.049964813512</v>
      </c>
    </row>
    <row r="9" customFormat="false" ht="12.9" hidden="false" customHeight="true" outlineLevel="0" collapsed="false">
      <c r="A9" s="52" t="n">
        <v>2</v>
      </c>
      <c r="B9" s="83" t="s">
        <v>32</v>
      </c>
      <c r="C9" s="54" t="s">
        <v>33</v>
      </c>
      <c r="D9" s="56" t="n">
        <v>6101</v>
      </c>
      <c r="E9" s="84"/>
      <c r="F9" s="56" t="n">
        <v>3202</v>
      </c>
      <c r="G9" s="84"/>
      <c r="H9" s="56" t="n">
        <v>8480</v>
      </c>
      <c r="I9" s="57" t="n">
        <f aca="false">D9/D$2*D$5*I$5</f>
        <v>367.269830028329</v>
      </c>
      <c r="J9" s="57" t="n">
        <f aca="false">E9/E$2*E$5*J$5</f>
        <v>0</v>
      </c>
      <c r="K9" s="57" t="n">
        <f aca="false">I9/MAX(I$8:I$107)*MAX(J$8:J$107)</f>
        <v>388.196628516271</v>
      </c>
      <c r="L9" s="57" t="n">
        <f aca="false">F9/F$2*F$5*L$5</f>
        <v>391.765656651269</v>
      </c>
      <c r="M9" s="57" t="n">
        <f aca="false">G9/G$2*G$5*M$5</f>
        <v>0</v>
      </c>
      <c r="N9" s="57" t="n">
        <f aca="false">M9/MAX(M$8:M$107)*MAX(L$8:L$107)</f>
        <v>0</v>
      </c>
      <c r="O9" s="60"/>
      <c r="P9" s="60"/>
      <c r="Q9" s="60"/>
      <c r="R9" s="60" t="n">
        <f aca="false">MAX(J9:K9)</f>
        <v>388.196628516271</v>
      </c>
      <c r="S9" s="60" t="n">
        <f aca="false">MAX(L9,N9)</f>
        <v>391.765656651269</v>
      </c>
      <c r="T9" s="60" t="n">
        <f aca="false">H9/H$2*H$5*T$5</f>
        <v>502.802932298405</v>
      </c>
      <c r="U9" s="61" t="n">
        <f aca="false">SUM(R9+O9,S9+P9,T9+Q9)-MIN(R9+O9,S9+P9,T9+Q9)</f>
        <v>894.568588949674</v>
      </c>
      <c r="V9" s="85" t="n">
        <v>3202</v>
      </c>
      <c r="W9" s="84"/>
      <c r="X9" s="56" t="n">
        <v>8480</v>
      </c>
      <c r="Y9" s="56" t="n">
        <v>10088</v>
      </c>
      <c r="Z9" s="57" t="n">
        <f aca="false">V9/V$2*V$5*Z$5</f>
        <v>368.018993939907</v>
      </c>
      <c r="AA9" s="57" t="n">
        <f aca="false">W9/W$2*W$5*AA$5</f>
        <v>0</v>
      </c>
      <c r="AB9" s="57" t="n">
        <f aca="false">Z9/MAX(Z$8:Z$107)*MAX(AA$8:AA$107)</f>
        <v>360.349820462706</v>
      </c>
      <c r="AC9" s="60"/>
      <c r="AD9" s="60"/>
      <c r="AE9" s="60"/>
      <c r="AF9" s="60" t="n">
        <f aca="false">MAX(AA9:AB9)</f>
        <v>360.349820462706</v>
      </c>
      <c r="AG9" s="60" t="n">
        <f aca="false">X9/X$2*X$5*AG$5</f>
        <v>411.384217335058</v>
      </c>
      <c r="AH9" s="60" t="n">
        <f aca="false">Y9/Y$2*Y$5*AH$5</f>
        <v>476.094044963103</v>
      </c>
      <c r="AI9" s="61" t="n">
        <f aca="false">SUM(AF9+AC9,AG9+AD9,AH9+AE9)-MIN(AF9+AC9,AG9+AD9,AH9+AE9)</f>
        <v>887.478262298161</v>
      </c>
      <c r="AJ9" s="56" t="n">
        <v>8480</v>
      </c>
      <c r="AK9" s="56" t="n">
        <v>10088</v>
      </c>
      <c r="AL9" s="65" t="n">
        <v>8234</v>
      </c>
      <c r="AM9" s="60"/>
      <c r="AN9" s="60"/>
      <c r="AO9" s="66"/>
      <c r="AP9" s="60" t="n">
        <f aca="false">AJ9/AJ$2*AJ$5*AP$5</f>
        <v>388.529538594222</v>
      </c>
      <c r="AQ9" s="60" t="n">
        <f aca="false">AK9/AK$2*AK$5*AQ$5</f>
        <v>389.531491333448</v>
      </c>
      <c r="AR9" s="60" t="n">
        <f aca="false">AL9/AL$2*AL$5*AR$5</f>
        <v>519.108207244383</v>
      </c>
      <c r="AS9" s="61" t="n">
        <f aca="false">SUM(AP9+AM9,AQ9+AN9,AR9+AO9)-MIN(AP9+AM9,AQ9+AN9,AR9+AO9)</f>
        <v>908.639698577831</v>
      </c>
      <c r="AT9" s="86" t="n">
        <v>10088</v>
      </c>
      <c r="AU9" s="69" t="n">
        <v>8234</v>
      </c>
      <c r="AV9" s="87" t="n">
        <v>9212</v>
      </c>
      <c r="AW9" s="88"/>
      <c r="AX9" s="88"/>
      <c r="AY9" s="89"/>
      <c r="AZ9" s="60" t="n">
        <f aca="false">AT9/AT$2*AT$5*AZ$5</f>
        <v>367.890852926034</v>
      </c>
      <c r="BA9" s="60" t="n">
        <f aca="false">AU9/AU$2*AU$5*BA$5</f>
        <v>424.724896836314</v>
      </c>
      <c r="BB9" s="60" t="n">
        <f aca="false">AV9/AV$2*AV$5*BB$5</f>
        <v>491.425800193986</v>
      </c>
      <c r="BC9" s="61" t="n">
        <f aca="false">SUM(AZ9+AW9,BA9+AX9,BB9+AY9)-MIN(AZ9+AW9,BA9+AX9,BB9+AY9)</f>
        <v>916.1506970303</v>
      </c>
      <c r="BD9" s="69" t="n">
        <v>8234</v>
      </c>
      <c r="BE9" s="90" t="n">
        <v>9212</v>
      </c>
      <c r="BF9" s="91" t="n">
        <v>8364</v>
      </c>
      <c r="BG9" s="88"/>
      <c r="BH9" s="89"/>
      <c r="BI9" s="92" t="n">
        <f aca="false">$CN$46</f>
        <v>22.5111802896538</v>
      </c>
      <c r="BJ9" s="60" t="n">
        <f aca="false">BD9/BD$2*BD$5*BJ$5</f>
        <v>401.129069234296</v>
      </c>
      <c r="BK9" s="60" t="n">
        <f aca="false">BE9/BE$2*BE$5*BK$5</f>
        <v>402.075654704171</v>
      </c>
      <c r="BL9" s="77" t="n">
        <f aca="false">BF9/BF$2*BF$5*BL$5</f>
        <v>456.323777403035</v>
      </c>
      <c r="BM9" s="61" t="n">
        <f aca="false">SUM(BJ9+BG9,BK9+BH9,BL9+BI9)-MIN(BJ9+BG9,BK9+BH9,BL9+BI9)</f>
        <v>880.91061239686</v>
      </c>
      <c r="BN9" s="90" t="n">
        <v>9212</v>
      </c>
      <c r="BO9" s="93" t="n">
        <v>8364</v>
      </c>
      <c r="BP9" s="94" t="n">
        <v>9246</v>
      </c>
      <c r="BQ9" s="89"/>
      <c r="BR9" s="95" t="n">
        <f aca="false">$CN$53</f>
        <v>3.00149999999998</v>
      </c>
      <c r="BS9" s="92"/>
      <c r="BT9" s="60" t="n">
        <f aca="false">BN9/BN$2*BN$5*BT$5</f>
        <v>416.411401829398</v>
      </c>
      <c r="BU9" s="60" t="n">
        <f aca="false">BO9/BO$2*BO$5*BU$5</f>
        <v>425.721072276892</v>
      </c>
      <c r="BV9" s="77" t="n">
        <f aca="false">BP9/BP$2*BP$5*BV$5</f>
        <v>511.239569719513</v>
      </c>
      <c r="BW9" s="61" t="n">
        <f aca="false">SUM(BT9+BQ9,BU9+BR9,BV9+BS9)-MIN(BT9+BQ9,BU9+BR9,BV9+BS9)</f>
        <v>939.962141996405</v>
      </c>
      <c r="BX9" s="93" t="n">
        <v>8364</v>
      </c>
      <c r="BY9" s="81" t="n">
        <v>9246</v>
      </c>
      <c r="BZ9" s="82" t="n">
        <v>5654</v>
      </c>
      <c r="CA9" s="95" t="n">
        <f aca="false">$CN$58</f>
        <v>2.83474999999998</v>
      </c>
      <c r="CB9" s="92"/>
      <c r="CC9" s="96" t="n">
        <f aca="false">$CN$61</f>
        <v>28.138</v>
      </c>
      <c r="CD9" s="60" t="n">
        <f aca="false">BX9/BX$2*BX$5*CD$5</f>
        <v>402.069901594842</v>
      </c>
      <c r="CE9" s="60" t="n">
        <f aca="false">BY9/BY$2*BY$5*CE$5</f>
        <v>418.286920679602</v>
      </c>
      <c r="CF9" s="60" t="n">
        <f aca="false">BZ9/BZ$2*BZ$5*CF$5</f>
        <v>514.425144747725</v>
      </c>
      <c r="CG9" s="61" t="n">
        <f aca="false">SUM(CD9+CA9,CE9+CB9,CF9+CC9)-MIN(CD9+CA9,CE9+CB9,CF9+CC9)</f>
        <v>960.850065427327</v>
      </c>
      <c r="CI9" s="97" t="s">
        <v>34</v>
      </c>
      <c r="CJ9" s="97"/>
      <c r="CK9" s="97"/>
      <c r="CL9" s="97"/>
      <c r="CM9" s="97"/>
      <c r="CN9" s="97"/>
      <c r="CO9" s="97"/>
      <c r="CP9" s="97"/>
    </row>
    <row r="10" customFormat="false" ht="12.9" hidden="false" customHeight="true" outlineLevel="0" collapsed="false">
      <c r="A10" s="52" t="n">
        <v>3</v>
      </c>
      <c r="B10" s="53" t="s">
        <v>35</v>
      </c>
      <c r="C10" s="54" t="s">
        <v>31</v>
      </c>
      <c r="D10" s="55"/>
      <c r="E10" s="98" t="n">
        <v>531</v>
      </c>
      <c r="F10" s="84"/>
      <c r="G10" s="84"/>
      <c r="H10" s="84"/>
      <c r="I10" s="57" t="n">
        <f aca="false">D10/D$2*D$5*I$5</f>
        <v>0</v>
      </c>
      <c r="J10" s="57" t="n">
        <f aca="false">E10/E$2*E$5*J$5</f>
        <v>51.0607901268615</v>
      </c>
      <c r="K10" s="57" t="n">
        <f aca="false">I10/MAX(I$8:I$107)*MAX(J$8:J$107)</f>
        <v>0</v>
      </c>
      <c r="L10" s="57" t="n">
        <f aca="false">F10/F$2*F$5*L$5</f>
        <v>0</v>
      </c>
      <c r="M10" s="57" t="n">
        <f aca="false">G10/G$2*G$5*M$5</f>
        <v>0</v>
      </c>
      <c r="N10" s="57" t="n">
        <f aca="false">M10/MAX(M$8:M$107)*MAX(L$8:L$107)</f>
        <v>0</v>
      </c>
      <c r="O10" s="60"/>
      <c r="P10" s="60"/>
      <c r="Q10" s="60"/>
      <c r="R10" s="60" t="n">
        <f aca="false">MAX(J10:K10)</f>
        <v>51.0607901268615</v>
      </c>
      <c r="S10" s="60" t="n">
        <f aca="false">MAX(L10,N10)</f>
        <v>0</v>
      </c>
      <c r="T10" s="60" t="n">
        <f aca="false">H10/H$2*H$5*T$5</f>
        <v>0</v>
      </c>
      <c r="U10" s="61" t="n">
        <f aca="false">SUM(R10+O10,S10+P10,T10+Q10)-MIN(R10+O10,S10+P10,T10+Q10)</f>
        <v>51.0607901268615</v>
      </c>
      <c r="V10" s="99"/>
      <c r="W10" s="84"/>
      <c r="X10" s="84"/>
      <c r="Y10" s="84" t="n">
        <v>8593</v>
      </c>
      <c r="Z10" s="57" t="n">
        <f aca="false">V10/V$2*V$5*Z$5</f>
        <v>0</v>
      </c>
      <c r="AA10" s="57" t="n">
        <f aca="false">W10/W$2*W$5*AA$5</f>
        <v>0</v>
      </c>
      <c r="AB10" s="57" t="n">
        <f aca="false">Z10/MAX(Z$8:Z$107)*MAX(AA$8:AA$107)</f>
        <v>0</v>
      </c>
      <c r="AC10" s="60"/>
      <c r="AD10" s="60"/>
      <c r="AE10" s="60"/>
      <c r="AF10" s="60" t="n">
        <f aca="false">MAX(AA10:AB10)</f>
        <v>0</v>
      </c>
      <c r="AG10" s="60" t="n">
        <f aca="false">X10/X$2*X$5*AG$5</f>
        <v>0</v>
      </c>
      <c r="AH10" s="60" t="n">
        <f aca="false">Y10/Y$2*Y$5*AH$5</f>
        <v>405.538870773983</v>
      </c>
      <c r="AI10" s="61" t="n">
        <f aca="false">SUM(AF10+AC10,AG10+AD10,AH10+AE10)-MIN(AF10+AC10,AG10+AD10,AH10+AE10)</f>
        <v>405.538870773983</v>
      </c>
      <c r="AJ10" s="84"/>
      <c r="AK10" s="84" t="n">
        <v>8593</v>
      </c>
      <c r="AL10" s="65" t="n">
        <v>7216</v>
      </c>
      <c r="AM10" s="60"/>
      <c r="AN10" s="60"/>
      <c r="AO10" s="66"/>
      <c r="AP10" s="60" t="n">
        <f aca="false">AJ10/AJ$2*AJ$5*AP$5</f>
        <v>0</v>
      </c>
      <c r="AQ10" s="60" t="n">
        <f aca="false">AK10/AK$2*AK$5*AQ$5</f>
        <v>331.804530633259</v>
      </c>
      <c r="AR10" s="60" t="n">
        <f aca="false">AL10/AL$2*AL$5*AR$5</f>
        <v>454.928931682714</v>
      </c>
      <c r="AS10" s="61" t="n">
        <f aca="false">SUM(AP10+AM10,AQ10+AN10,AR10+AO10)-MIN(AP10+AM10,AQ10+AN10,AR10+AO10)</f>
        <v>786.733462315973</v>
      </c>
      <c r="AT10" s="100" t="n">
        <v>8593</v>
      </c>
      <c r="AU10" s="69" t="n">
        <v>7216</v>
      </c>
      <c r="AV10" s="87" t="n">
        <v>9289</v>
      </c>
      <c r="AW10" s="88"/>
      <c r="AX10" s="88"/>
      <c r="AY10" s="89"/>
      <c r="AZ10" s="60" t="n">
        <f aca="false">AT10/AT$2*AT$5*AZ$5</f>
        <v>313.370945598078</v>
      </c>
      <c r="BA10" s="60" t="n">
        <f aca="false">AU10/AU$2*AU$5*BA$5</f>
        <v>372.214580467675</v>
      </c>
      <c r="BB10" s="60" t="n">
        <f aca="false">AV10/AV$2*AV$5*BB$5</f>
        <v>495.533462657614</v>
      </c>
      <c r="BC10" s="61" t="n">
        <f aca="false">SUM(AZ10+AW10,BA10+AX10,BB10+AY10)-MIN(AZ10+AW10,BA10+AX10,BB10+AY10)</f>
        <v>867.748043125289</v>
      </c>
      <c r="BD10" s="69" t="n">
        <v>7216</v>
      </c>
      <c r="BE10" s="90" t="n">
        <v>9289</v>
      </c>
      <c r="BF10" s="101" t="n">
        <v>8546</v>
      </c>
      <c r="BG10" s="88"/>
      <c r="BH10" s="89"/>
      <c r="BI10" s="102"/>
      <c r="BJ10" s="60" t="n">
        <f aca="false">BD10/BD$2*BD$5*BJ$5</f>
        <v>351.535992663916</v>
      </c>
      <c r="BK10" s="60" t="n">
        <f aca="false">BE10/BE$2*BE$5*BK$5</f>
        <v>405.436469447139</v>
      </c>
      <c r="BL10" s="77" t="n">
        <f aca="false">BF10/BF$2*BF$5*BL$5</f>
        <v>466.253347882155</v>
      </c>
      <c r="BM10" s="61" t="n">
        <f aca="false">SUM(BJ10+BG10,BK10+BH10,BL10+BI10)-MIN(BJ10+BG10,BK10+BH10,BL10+BI10)</f>
        <v>871.689817329293</v>
      </c>
      <c r="BN10" s="90" t="n">
        <v>9289</v>
      </c>
      <c r="BO10" s="103" t="n">
        <v>8546</v>
      </c>
      <c r="BP10" s="104" t="n">
        <v>9663</v>
      </c>
      <c r="BQ10" s="89"/>
      <c r="BR10" s="102"/>
      <c r="BS10" s="89"/>
      <c r="BT10" s="60" t="n">
        <f aca="false">BN10/BN$2*BN$5*BT$5</f>
        <v>419.892044245905</v>
      </c>
      <c r="BU10" s="60" t="n">
        <f aca="false">BO10/BO$2*BO$5*BU$5</f>
        <v>434.984730234136</v>
      </c>
      <c r="BV10" s="77" t="n">
        <f aca="false">BP10/BP$2*BP$5*BV$5</f>
        <v>534.296772896351</v>
      </c>
      <c r="BW10" s="61" t="n">
        <f aca="false">SUM(BT10+BQ10,BU10+BR10,BV10+BS10)-MIN(BT10+BQ10,BU10+BR10,BV10+BS10)</f>
        <v>969.281503130487</v>
      </c>
      <c r="BX10" s="103" t="n">
        <v>8546</v>
      </c>
      <c r="BY10" s="81" t="n">
        <v>9663</v>
      </c>
      <c r="BZ10" s="82" t="n">
        <v>5545</v>
      </c>
      <c r="CA10" s="102"/>
      <c r="CB10" s="89"/>
      <c r="CD10" s="60" t="n">
        <f aca="false">BX10/BX$2*BX$5*CD$5</f>
        <v>410.818911887796</v>
      </c>
      <c r="CE10" s="60" t="n">
        <f aca="false">BY10/BY$2*BY$5*CE$5</f>
        <v>437.151905097014</v>
      </c>
      <c r="CF10" s="60" t="n">
        <f aca="false">BZ10/BZ$2*BZ$5*CF$5</f>
        <v>504.507857733664</v>
      </c>
      <c r="CG10" s="61" t="n">
        <f aca="false">SUM(CD10+CA10,CE10+CB10,CF10+CC10)-MIN(CD10+CA10,CE10+CB10,CF10+CC10)</f>
        <v>941.659762830678</v>
      </c>
      <c r="CI10" s="105" t="s">
        <v>12</v>
      </c>
      <c r="CJ10" s="105" t="s">
        <v>36</v>
      </c>
      <c r="CK10" s="105" t="s">
        <v>37</v>
      </c>
      <c r="CL10" s="106" t="s">
        <v>38</v>
      </c>
      <c r="CM10" s="106" t="s">
        <v>39</v>
      </c>
      <c r="CN10" s="106" t="s">
        <v>40</v>
      </c>
      <c r="CO10" s="97" t="s">
        <v>41</v>
      </c>
      <c r="CP10" s="97"/>
    </row>
    <row r="11" customFormat="false" ht="12.9" hidden="false" customHeight="true" outlineLevel="0" collapsed="false">
      <c r="A11" s="52" t="n">
        <v>4</v>
      </c>
      <c r="B11" s="83" t="s">
        <v>42</v>
      </c>
      <c r="C11" s="54" t="s">
        <v>43</v>
      </c>
      <c r="D11" s="55"/>
      <c r="E11" s="107" t="n">
        <v>1167</v>
      </c>
      <c r="F11" s="55"/>
      <c r="G11" s="55"/>
      <c r="H11" s="84"/>
      <c r="I11" s="57" t="n">
        <f aca="false">D11/D$2*D$5*I$5</f>
        <v>0</v>
      </c>
      <c r="J11" s="57" t="n">
        <f aca="false">E11/E$2*E$5*J$5</f>
        <v>112.218346662989</v>
      </c>
      <c r="K11" s="57" t="n">
        <f aca="false">I11/MAX(I$8:I$107)*MAX(J$8:J$107)</f>
        <v>0</v>
      </c>
      <c r="L11" s="57" t="n">
        <f aca="false">F11/F$2*F$5*L$5</f>
        <v>0</v>
      </c>
      <c r="M11" s="57" t="n">
        <f aca="false">G11/G$2*G$5*M$5</f>
        <v>0</v>
      </c>
      <c r="N11" s="57" t="n">
        <f aca="false">M11/MAX(M$8:M$107)*MAX(L$8:L$107)</f>
        <v>0</v>
      </c>
      <c r="O11" s="60"/>
      <c r="P11" s="60"/>
      <c r="Q11" s="60"/>
      <c r="R11" s="60" t="n">
        <f aca="false">MAX(J11:K11)</f>
        <v>112.218346662989</v>
      </c>
      <c r="S11" s="60" t="n">
        <f aca="false">MAX(L11,N11)</f>
        <v>0</v>
      </c>
      <c r="T11" s="60" t="n">
        <f aca="false">H11/H$2*H$5*T$5</f>
        <v>0</v>
      </c>
      <c r="U11" s="61" t="n">
        <f aca="false">SUM(R11+O11,S11+P11,T11+Q11)-MIN(R11+O11,S11+P11,T11+Q11)</f>
        <v>112.218346662989</v>
      </c>
      <c r="V11" s="108"/>
      <c r="W11" s="55"/>
      <c r="X11" s="84"/>
      <c r="Y11" s="84"/>
      <c r="Z11" s="57" t="n">
        <f aca="false">V11/V$2*V$5*Z$5</f>
        <v>0</v>
      </c>
      <c r="AA11" s="57" t="n">
        <f aca="false">W11/W$2*W$5*AA$5</f>
        <v>0</v>
      </c>
      <c r="AB11" s="57" t="n">
        <f aca="false">Z11/MAX(Z$8:Z$107)*MAX(AA$8:AA$107)</f>
        <v>0</v>
      </c>
      <c r="AC11" s="60"/>
      <c r="AD11" s="60"/>
      <c r="AE11" s="60"/>
      <c r="AF11" s="60" t="n">
        <f aca="false">MAX(AA11:AB11)</f>
        <v>0</v>
      </c>
      <c r="AG11" s="60" t="n">
        <f aca="false">X11/X$2*X$5*AG$5</f>
        <v>0</v>
      </c>
      <c r="AH11" s="60" t="n">
        <f aca="false">Y11/Y$2*Y$5*AH$5</f>
        <v>0</v>
      </c>
      <c r="AI11" s="61" t="n">
        <f aca="false">SUM(AF11+AC11,AG11+AD11,AH11+AE11)-MIN(AF11+AC11,AG11+AD11,AH11+AE11)</f>
        <v>0</v>
      </c>
      <c r="AJ11" s="84"/>
      <c r="AK11" s="84"/>
      <c r="AL11" s="109"/>
      <c r="AM11" s="60"/>
      <c r="AN11" s="60"/>
      <c r="AO11" s="66"/>
      <c r="AP11" s="60" t="n">
        <f aca="false">AJ11/AJ$2*AJ$5*AP$5</f>
        <v>0</v>
      </c>
      <c r="AQ11" s="60" t="n">
        <f aca="false">AK11/AK$2*AK$5*AQ$5</f>
        <v>0</v>
      </c>
      <c r="AR11" s="60" t="n">
        <f aca="false">AL11/AL$2*AL$5*AR$5</f>
        <v>0</v>
      </c>
      <c r="AS11" s="61" t="n">
        <f aca="false">SUM(AP11+AM11,AQ11+AN11,AR11+AO11)-MIN(AP11+AM11,AQ11+AN11,AR11+AO11)</f>
        <v>0</v>
      </c>
      <c r="AT11" s="100"/>
      <c r="AU11" s="110"/>
      <c r="AV11" s="88"/>
      <c r="AW11" s="88"/>
      <c r="AX11" s="88"/>
      <c r="AY11" s="89"/>
      <c r="AZ11" s="60" t="n">
        <f aca="false">AT11/AT$2*AT$5*AZ$5</f>
        <v>0</v>
      </c>
      <c r="BA11" s="60" t="n">
        <f aca="false">AU11/AU$2*AU$5*BA$5</f>
        <v>0</v>
      </c>
      <c r="BB11" s="60" t="n">
        <f aca="false">AV11/AV$2*AV$5*BB$5</f>
        <v>0</v>
      </c>
      <c r="BC11" s="61" t="n">
        <f aca="false">SUM(AZ11+AW11,BA11+AX11,BB11+AY11)-MIN(AZ11+AW11,BA11+AX11,BB11+AY11)</f>
        <v>0</v>
      </c>
      <c r="BD11" s="110"/>
      <c r="BE11" s="111"/>
      <c r="BF11" s="75" t="n">
        <v>8135</v>
      </c>
      <c r="BG11" s="88"/>
      <c r="BH11" s="89"/>
      <c r="BI11" s="102"/>
      <c r="BJ11" s="60" t="n">
        <f aca="false">BD11/BD$2*BD$5*BJ$5</f>
        <v>0</v>
      </c>
      <c r="BK11" s="60" t="n">
        <f aca="false">BE11/BE$2*BE$5*BK$5</f>
        <v>0</v>
      </c>
      <c r="BL11" s="77" t="n">
        <f aca="false">BF11/BF$2*BF$5*BL$5</f>
        <v>443.829977184803</v>
      </c>
      <c r="BM11" s="61" t="n">
        <f aca="false">SUM(BJ11+BG11,BK11+BH11,BL11+BI11)-MIN(BJ11+BG11,BK11+BH11,BL11+BI11)</f>
        <v>443.829977184803</v>
      </c>
      <c r="BN11" s="111"/>
      <c r="BO11" s="103" t="n">
        <v>8135</v>
      </c>
      <c r="BP11" s="79" t="n">
        <v>9593</v>
      </c>
      <c r="BQ11" s="89"/>
      <c r="BR11" s="102"/>
      <c r="BS11" s="89"/>
      <c r="BT11" s="60" t="n">
        <f aca="false">BN11/BN$2*BN$5*BT$5</f>
        <v>0</v>
      </c>
      <c r="BU11" s="60" t="n">
        <f aca="false">BO11/BO$2*BO$5*BU$5</f>
        <v>414.065151001018</v>
      </c>
      <c r="BV11" s="77" t="n">
        <f aca="false">BP11/BP$2*BP$5*BV$5</f>
        <v>530.42625917362</v>
      </c>
      <c r="BW11" s="61" t="n">
        <f aca="false">SUM(BT11+BQ11,BU11+BR11,BV11+BS11)-MIN(BT11+BQ11,BU11+BR11,BV11+BS11)</f>
        <v>944.491410174638</v>
      </c>
      <c r="BX11" s="103" t="n">
        <v>8135</v>
      </c>
      <c r="BY11" s="81" t="n">
        <v>9593</v>
      </c>
      <c r="BZ11" s="82" t="n">
        <v>5558</v>
      </c>
      <c r="CA11" s="102"/>
      <c r="CB11" s="89"/>
      <c r="CD11" s="60" t="n">
        <f aca="false">BX11/BX$2*BX$5*CD$5</f>
        <v>391.061531500961</v>
      </c>
      <c r="CE11" s="60" t="n">
        <f aca="false">BY11/BY$2*BY$5*CE$5</f>
        <v>433.985121142053</v>
      </c>
      <c r="CF11" s="60" t="n">
        <f aca="false">BZ11/BZ$2*BZ$5*CF$5</f>
        <v>505.690653432589</v>
      </c>
      <c r="CG11" s="61" t="n">
        <f aca="false">SUM(CD11+CA11,CE11+CB11,CF11+CC11)-MIN(CD11+CA11,CE11+CB11,CF11+CC11)</f>
        <v>939.675774574642</v>
      </c>
      <c r="CI11" s="112" t="s">
        <v>44</v>
      </c>
      <c r="CJ11" s="113" t="s">
        <v>45</v>
      </c>
      <c r="CK11" s="114" t="n">
        <v>2015</v>
      </c>
      <c r="CL11" s="115" t="n">
        <v>502.802932298404</v>
      </c>
      <c r="CM11" s="115" t="n">
        <f aca="false">7179/8330*960</f>
        <v>827.351740696279</v>
      </c>
      <c r="CN11" s="115" t="n">
        <v>960</v>
      </c>
      <c r="CO11" s="115" t="n">
        <f aca="false">CL11*CM11/CN11</f>
        <v>433.328001316956</v>
      </c>
      <c r="CP11" s="116"/>
    </row>
    <row r="12" customFormat="false" ht="12.9" hidden="false" customHeight="true" outlineLevel="0" collapsed="false">
      <c r="A12" s="52" t="n">
        <v>5</v>
      </c>
      <c r="B12" s="83" t="s">
        <v>44</v>
      </c>
      <c r="C12" s="54" t="s">
        <v>43</v>
      </c>
      <c r="D12" s="55"/>
      <c r="E12" s="107" t="n">
        <v>2928</v>
      </c>
      <c r="F12" s="56" t="n">
        <v>2403</v>
      </c>
      <c r="G12" s="84"/>
      <c r="H12" s="56" t="n">
        <v>7603</v>
      </c>
      <c r="I12" s="57" t="n">
        <f aca="false">D12/D$2*D$5*I$5</f>
        <v>0</v>
      </c>
      <c r="J12" s="57" t="n">
        <f aca="false">E12/E$2*E$5*J$5</f>
        <v>281.5555432984</v>
      </c>
      <c r="K12" s="57" t="n">
        <f aca="false">I12/MAX(I$8:I$107)*MAX(J$8:J$107)</f>
        <v>0</v>
      </c>
      <c r="L12" s="57" t="n">
        <f aca="false">F12/F$2*F$5*L$5</f>
        <v>294.007767936602</v>
      </c>
      <c r="M12" s="57" t="n">
        <f aca="false">G12/G$2*G$5*M$5</f>
        <v>0</v>
      </c>
      <c r="N12" s="57" t="n">
        <f aca="false">M12/MAX(M$8:M$107)*MAX(L$8:L$107)</f>
        <v>0</v>
      </c>
      <c r="O12" s="60"/>
      <c r="P12" s="60"/>
      <c r="Q12" s="60"/>
      <c r="R12" s="60" t="n">
        <f aca="false">MAX(J12:K12)</f>
        <v>281.5555432984</v>
      </c>
      <c r="S12" s="60" t="n">
        <f aca="false">MAX(L12,N12)</f>
        <v>294.007767936602</v>
      </c>
      <c r="T12" s="117" t="n">
        <f aca="false">$CO$11</f>
        <v>433.328001316956</v>
      </c>
      <c r="U12" s="61" t="n">
        <f aca="false">SUM(R12+O12,S12+P12,T12+Q12)-MIN(R12+O12,S12+P12,T12+Q12)</f>
        <v>727.335769253558</v>
      </c>
      <c r="V12" s="85" t="n">
        <v>2403</v>
      </c>
      <c r="W12" s="84"/>
      <c r="X12" s="56" t="n">
        <v>7603</v>
      </c>
      <c r="Y12" s="56" t="n">
        <v>6432</v>
      </c>
      <c r="Z12" s="57" t="n">
        <f aca="false">V12/V$2*V$5*Z$5</f>
        <v>276.18664660762</v>
      </c>
      <c r="AA12" s="57" t="n">
        <f aca="false">W12/W$2*W$5*AA$5</f>
        <v>0</v>
      </c>
      <c r="AB12" s="57" t="n">
        <f aca="false">Z12/MAX(Z$8:Z$107)*MAX(AA$8:AA$107)</f>
        <v>270.431173820076</v>
      </c>
      <c r="AC12" s="60"/>
      <c r="AD12" s="60"/>
      <c r="AE12" s="60"/>
      <c r="AF12" s="60" t="n">
        <f aca="false">MAX(AA12:AB12)</f>
        <v>270.431173820076</v>
      </c>
      <c r="AG12" s="117" t="n">
        <f aca="false">$CO$11*$AG$5/$AH$5</f>
        <v>354.5410919866</v>
      </c>
      <c r="AH12" s="60" t="n">
        <f aca="false">Y12/Y$2*Y$5*AH$5</f>
        <v>303.552428350781</v>
      </c>
      <c r="AI12" s="61" t="n">
        <f aca="false">SUM(AF12+AC12,AG12+AD12,AH12+AE12)-MIN(AF12+AC12,AG12+AD12,AH12+AE12)</f>
        <v>658.093520337381</v>
      </c>
      <c r="AJ12" s="56" t="n">
        <v>7603</v>
      </c>
      <c r="AK12" s="56" t="n">
        <v>6432</v>
      </c>
      <c r="AL12" s="109"/>
      <c r="AM12" s="60"/>
      <c r="AN12" s="60"/>
      <c r="AO12" s="66"/>
      <c r="AP12" s="117" t="n">
        <f aca="false">$CO$11*$R$5/$T$5</f>
        <v>334.844364654011</v>
      </c>
      <c r="AQ12" s="60" t="n">
        <f aca="false">AK12/AK$2*AK$5*AQ$5</f>
        <v>248.361077741548</v>
      </c>
      <c r="AR12" s="60" t="n">
        <f aca="false">AL12/AL$2*AL$5*AR$5</f>
        <v>0</v>
      </c>
      <c r="AS12" s="61" t="n">
        <f aca="false">SUM(AP12+AM12,AQ12+AN12,AR12+AO12)-MIN(AP12+AM12,AQ12+AN12,AR12+AO12)</f>
        <v>583.205442395559</v>
      </c>
      <c r="AT12" s="86" t="n">
        <v>6432</v>
      </c>
      <c r="AU12" s="110"/>
      <c r="AV12" s="88"/>
      <c r="AW12" s="88"/>
      <c r="AX12" s="88"/>
      <c r="AY12" s="92" t="n">
        <f aca="false">$CN$38</f>
        <v>7.05667096047758</v>
      </c>
      <c r="AZ12" s="60" t="n">
        <f aca="false">AT12/AT$2*AT$5*AZ$5</f>
        <v>234.56324008924</v>
      </c>
      <c r="BA12" s="60" t="n">
        <f aca="false">AU12/AU$2*AU$5*BA$5</f>
        <v>0</v>
      </c>
      <c r="BB12" s="117" t="n">
        <f aca="false">$CO$12</f>
        <v>456.666290575748</v>
      </c>
      <c r="BC12" s="61" t="n">
        <f aca="false">SUM(AZ12+AW12,BA12+AX12,BB12+AY12)-MIN(AZ12+AW12,BA12+AX12,BB12+AY12)</f>
        <v>698.286201625465</v>
      </c>
      <c r="BD12" s="110"/>
      <c r="BE12" s="111"/>
      <c r="BF12" s="118"/>
      <c r="BG12" s="88"/>
      <c r="BH12" s="92" t="n">
        <f aca="false">$CN$38*$BA$5/$BB$5</f>
        <v>5.77363987675438</v>
      </c>
      <c r="BI12" s="92" t="n">
        <f aca="false">$CN$42</f>
        <v>13.6938591905565</v>
      </c>
      <c r="BJ12" s="60" t="n">
        <f aca="false">BD12/BD$2*BD$5*BJ$5</f>
        <v>0</v>
      </c>
      <c r="BK12" s="117" t="n">
        <f aca="false">$CO$12*$BK$5/$BB$5</f>
        <v>373.636055925612</v>
      </c>
      <c r="BL12" s="77" t="n">
        <f aca="false">BF12/BF$2*BF$5*BL$5</f>
        <v>0</v>
      </c>
      <c r="BM12" s="61" t="n">
        <f aca="false">SUM(BJ12+BG12,BK12+BH12,BL12+BI12)-MIN(BJ12+BG12,BK12+BH12,BL12+BI12)</f>
        <v>393.103554992923</v>
      </c>
      <c r="BN12" s="111"/>
      <c r="BO12" s="119"/>
      <c r="BP12" s="79" t="n">
        <v>9947</v>
      </c>
      <c r="BQ12" s="89"/>
      <c r="BR12" s="95"/>
      <c r="BS12" s="92" t="n">
        <f aca="false">$CN$55</f>
        <v>13.0295</v>
      </c>
      <c r="BT12" s="117" t="n">
        <f aca="false">$CO$14</f>
        <v>386.957807570978</v>
      </c>
      <c r="BU12" s="60" t="n">
        <f aca="false">BO12/BO$2*BO$5*BU$5</f>
        <v>0</v>
      </c>
      <c r="BV12" s="77" t="n">
        <f aca="false">BP12/BP$2*BP$5*BV$5</f>
        <v>550</v>
      </c>
      <c r="BW12" s="61" t="n">
        <f aca="false">SUM(BT12+BQ12,BU12+BR12,BV12+BS12)-MIN(BT12+BQ12,BU12+BR12,BV12+BS12)</f>
        <v>949.987307570978</v>
      </c>
      <c r="BX12" s="119"/>
      <c r="BY12" s="81" t="n">
        <v>9947</v>
      </c>
      <c r="BZ12" s="82" t="n">
        <v>5263</v>
      </c>
      <c r="CA12" s="95"/>
      <c r="CB12" s="92" t="n">
        <f aca="false">$CN$60</f>
        <v>10.6605</v>
      </c>
      <c r="CD12" s="60" t="n">
        <f aca="false">BX12/BX$2*BX$5*CD$5</f>
        <v>0</v>
      </c>
      <c r="CE12" s="60" t="n">
        <f aca="false">BY12/BY$2*BY$5*CE$5</f>
        <v>450</v>
      </c>
      <c r="CF12" s="60" t="n">
        <f aca="false">BZ12/BZ$2*BZ$5*CF$5</f>
        <v>478.850289495451</v>
      </c>
      <c r="CG12" s="61" t="n">
        <f aca="false">SUM(CD12+CA12,CE12+CB12,CF12+CC12)-MIN(CD12+CA12,CE12+CB12,CF12+CC12)</f>
        <v>939.510789495451</v>
      </c>
      <c r="CI12" s="112" t="s">
        <v>44</v>
      </c>
      <c r="CJ12" s="113" t="s">
        <v>46</v>
      </c>
      <c r="CK12" s="114" t="n">
        <v>2018</v>
      </c>
      <c r="CL12" s="120" t="n">
        <v>501.561590688652</v>
      </c>
      <c r="CM12" s="115" t="n">
        <f aca="false">4618/5072*960</f>
        <v>874.069400630915</v>
      </c>
      <c r="CN12" s="115" t="n">
        <v>960</v>
      </c>
      <c r="CO12" s="115" t="n">
        <f aca="false">CL12*CM12/CN12</f>
        <v>456.666290575748</v>
      </c>
      <c r="CP12" s="116"/>
    </row>
    <row r="13" customFormat="false" ht="12.9" hidden="false" customHeight="true" outlineLevel="0" collapsed="false">
      <c r="A13" s="52" t="n">
        <v>6</v>
      </c>
      <c r="B13" s="53" t="s">
        <v>47</v>
      </c>
      <c r="C13" s="54" t="s">
        <v>43</v>
      </c>
      <c r="D13" s="55"/>
      <c r="E13" s="107" t="n">
        <v>2719</v>
      </c>
      <c r="F13" s="56" t="n">
        <v>2227</v>
      </c>
      <c r="G13" s="56" t="n">
        <v>2489</v>
      </c>
      <c r="H13" s="56" t="n">
        <v>8010</v>
      </c>
      <c r="I13" s="57" t="n">
        <f aca="false">D13/D$2*D$5*I$5</f>
        <v>0</v>
      </c>
      <c r="J13" s="57" t="n">
        <f aca="false">E13/E$2*E$5*J$5</f>
        <v>261.458170159956</v>
      </c>
      <c r="K13" s="57" t="n">
        <f aca="false">I13/MAX(I$8:I$107)*MAX(J$8:J$107)</f>
        <v>0</v>
      </c>
      <c r="L13" s="57" t="n">
        <f aca="false">F13/F$2*F$5*L$5</f>
        <v>272.474115353647</v>
      </c>
      <c r="M13" s="57" t="n">
        <f aca="false">G13/G$2*G$5*M$5</f>
        <v>324.041757192855</v>
      </c>
      <c r="N13" s="57" t="n">
        <f aca="false">M13/MAX(M$8:M$107)*MAX(L$8:L$107)</f>
        <v>330.768222321916</v>
      </c>
      <c r="O13" s="60"/>
      <c r="P13" s="60"/>
      <c r="Q13" s="60"/>
      <c r="R13" s="60" t="n">
        <f aca="false">MAX(J13:K13)</f>
        <v>261.458170159956</v>
      </c>
      <c r="S13" s="60" t="n">
        <f aca="false">MAX(L13,N13)</f>
        <v>330.768222321916</v>
      </c>
      <c r="T13" s="60" t="n">
        <f aca="false">H13/H$2*H$5*T$5</f>
        <v>474.93531694696</v>
      </c>
      <c r="U13" s="61" t="n">
        <f aca="false">SUM(R13+O13,S13+P13,T13+Q13)-MIN(R13+O13,S13+P13,T13+Q13)</f>
        <v>805.703539268876</v>
      </c>
      <c r="V13" s="85" t="n">
        <v>2227</v>
      </c>
      <c r="W13" s="56" t="n">
        <v>2489</v>
      </c>
      <c r="X13" s="56" t="n">
        <v>8010</v>
      </c>
      <c r="Y13" s="56" t="n">
        <v>9237</v>
      </c>
      <c r="Z13" s="57" t="n">
        <f aca="false">V13/V$2*V$5*Z$5</f>
        <v>255.958244692122</v>
      </c>
      <c r="AA13" s="57" t="n">
        <f aca="false">W13/W$2*W$5*AA$5</f>
        <v>304.243793463933</v>
      </c>
      <c r="AB13" s="57" t="n">
        <f aca="false">Z13/MAX(Z$8:Z$107)*MAX(AA$8:AA$107)</f>
        <v>250.62431298265</v>
      </c>
      <c r="AC13" s="60"/>
      <c r="AD13" s="60"/>
      <c r="AE13" s="60"/>
      <c r="AF13" s="60" t="n">
        <f aca="false">MAX(AA13:AB13)</f>
        <v>304.243793463933</v>
      </c>
      <c r="AG13" s="60" t="n">
        <f aca="false">X13/X$2*X$5*AG$5</f>
        <v>388.583441138422</v>
      </c>
      <c r="AH13" s="60" t="n">
        <f aca="false">Y13/Y$2*Y$5*AH$5</f>
        <v>435.931868886219</v>
      </c>
      <c r="AI13" s="61" t="n">
        <f aca="false">SUM(AF13+AC13,AG13+AD13,AH13+AE13)-MIN(AF13+AC13,AG13+AD13,AH13+AE13)</f>
        <v>824.515310024641</v>
      </c>
      <c r="AJ13" s="56" t="n">
        <v>8010</v>
      </c>
      <c r="AK13" s="56" t="n">
        <v>9237</v>
      </c>
      <c r="AL13" s="65" t="n">
        <v>6570</v>
      </c>
      <c r="AM13" s="60"/>
      <c r="AN13" s="60"/>
      <c r="AO13" s="92" t="n">
        <f aca="false">$CN$32</f>
        <v>52.3987824392481</v>
      </c>
      <c r="AP13" s="60" t="n">
        <f aca="false">AJ13/AJ$2*AJ$5*AP$5</f>
        <v>366.995472186287</v>
      </c>
      <c r="AQ13" s="60" t="n">
        <f aca="false">AK13/AK$2*AK$5*AQ$5</f>
        <v>356.671529088725</v>
      </c>
      <c r="AR13" s="60" t="n">
        <f aca="false">AL13/AL$2*AL$5*AR$5</f>
        <v>414.20220082531</v>
      </c>
      <c r="AS13" s="61" t="n">
        <f aca="false">SUM(AP13+AM13,AQ13+AN13,AR13+AO13)-MIN(AP13+AM13,AQ13+AN13,AR13+AO13)</f>
        <v>833.596455450845</v>
      </c>
      <c r="AT13" s="86" t="n">
        <v>9237</v>
      </c>
      <c r="AU13" s="69" t="n">
        <v>6570</v>
      </c>
      <c r="AV13" s="87" t="n">
        <v>8983</v>
      </c>
      <c r="AW13" s="88"/>
      <c r="AX13" s="95" t="n">
        <f aca="false">$CN$32*$AQ$5/$AR$5</f>
        <v>42.8717310866575</v>
      </c>
      <c r="AY13" s="89"/>
      <c r="AZ13" s="60" t="n">
        <f aca="false">AT13/AT$2*AT$5*AZ$5</f>
        <v>336.856444139351</v>
      </c>
      <c r="BA13" s="60" t="n">
        <f aca="false">AU13/AU$2*AU$5*BA$5</f>
        <v>338.892709766162</v>
      </c>
      <c r="BB13" s="60" t="n">
        <f aca="false">AV13/AV$2*AV$5*BB$5</f>
        <v>479.209505334627</v>
      </c>
      <c r="BC13" s="61" t="n">
        <f aca="false">SUM(AZ13+AW13,BA13+AX13,BB13+AY13)-MIN(AZ13+AW13,BA13+AX13,BB13+AY13)</f>
        <v>860.973946187446</v>
      </c>
      <c r="BD13" s="69" t="n">
        <v>6570</v>
      </c>
      <c r="BE13" s="90" t="n">
        <v>8983</v>
      </c>
      <c r="BF13" s="101" t="n">
        <v>8841</v>
      </c>
      <c r="BG13" s="95" t="n">
        <f aca="false">$CN$32*$AP$5/$AR$5</f>
        <v>40.4899682485099</v>
      </c>
      <c r="BH13" s="89"/>
      <c r="BI13" s="121" t="n">
        <f aca="false">$CN$39</f>
        <v>8.56650014879475</v>
      </c>
      <c r="BJ13" s="60" t="n">
        <f aca="false">BD13/BD$2*BD$5*BJ$5</f>
        <v>320.065337001376</v>
      </c>
      <c r="BK13" s="60" t="n">
        <f aca="false">BE13/BE$2*BE$5*BK$5</f>
        <v>392.080504364694</v>
      </c>
      <c r="BL13" s="77" t="n">
        <f aca="false">BF13/BF$2*BF$5*BL$5</f>
        <v>482.347981351056</v>
      </c>
      <c r="BM13" s="61" t="n">
        <f aca="false">SUM(BJ13+BG13,BK13+BH13,BL13+BI13)-MIN(BJ13+BG13,BK13+BH13,BL13+BI13)</f>
        <v>882.994985864546</v>
      </c>
      <c r="BN13" s="90" t="n">
        <v>8983</v>
      </c>
      <c r="BO13" s="103" t="n">
        <v>8841</v>
      </c>
      <c r="BP13" s="101"/>
      <c r="BQ13" s="89"/>
      <c r="BR13" s="121"/>
      <c r="BS13" s="122"/>
      <c r="BT13" s="60" t="n">
        <f aca="false">BN13/BN$2*BN$5*BT$5</f>
        <v>406.059880876409</v>
      </c>
      <c r="BU13" s="60" t="n">
        <f aca="false">BO13/BO$2*BO$5*BU$5</f>
        <v>450</v>
      </c>
      <c r="BV13" s="123" t="n">
        <f aca="false">$CO$65</f>
        <v>522.5</v>
      </c>
      <c r="BW13" s="61" t="n">
        <f aca="false">SUM(BT13+BQ13,BU13+BR13,BV13+BS13)-MIN(BT13+BQ13,BU13+BR13,BV13+BS13)</f>
        <v>972.5</v>
      </c>
      <c r="BX13" s="103" t="n">
        <v>8841</v>
      </c>
      <c r="BY13" s="124"/>
      <c r="BZ13" s="125"/>
      <c r="CA13" s="121"/>
      <c r="CB13" s="122"/>
      <c r="CD13" s="60" t="n">
        <f aca="false">BX13/BX$2*BX$5*CD$5</f>
        <v>425</v>
      </c>
      <c r="CE13" s="123" t="n">
        <f aca="false">$CO$67</f>
        <v>427.5</v>
      </c>
      <c r="CF13" s="123" t="n">
        <f aca="false">$CO$17</f>
        <v>489.828526785715</v>
      </c>
      <c r="CG13" s="61" t="n">
        <f aca="false">SUM(CD13+CA13,CE13+CB13,CF13+CC13)-MIN(CD13+CA13,CE13+CB13,CF13+CC13)</f>
        <v>917.328526785715</v>
      </c>
      <c r="CI13" s="112" t="s">
        <v>48</v>
      </c>
      <c r="CJ13" s="113" t="s">
        <v>49</v>
      </c>
      <c r="CK13" s="114" t="n">
        <v>2019</v>
      </c>
      <c r="CL13" s="126" t="n">
        <v>482.347981351056</v>
      </c>
      <c r="CM13" s="115" t="n">
        <v>852.2</v>
      </c>
      <c r="CN13" s="115" t="n">
        <v>960</v>
      </c>
      <c r="CO13" s="115" t="n">
        <f aca="false">CL13*CM13/CN13</f>
        <v>428.184322611844</v>
      </c>
      <c r="CP13" s="116"/>
    </row>
    <row r="14" customFormat="false" ht="12.9" hidden="false" customHeight="true" outlineLevel="0" collapsed="false">
      <c r="A14" s="52" t="n">
        <v>7</v>
      </c>
      <c r="B14" s="83" t="s">
        <v>50</v>
      </c>
      <c r="C14" s="54" t="s">
        <v>31</v>
      </c>
      <c r="D14" s="55"/>
      <c r="E14" s="56" t="n">
        <v>3445</v>
      </c>
      <c r="F14" s="56" t="n">
        <v>2527</v>
      </c>
      <c r="G14" s="107" t="n">
        <v>2447</v>
      </c>
      <c r="H14" s="56" t="n">
        <v>8118</v>
      </c>
      <c r="I14" s="57" t="n">
        <f aca="false">D14/D$2*D$5*I$5</f>
        <v>0</v>
      </c>
      <c r="J14" s="57" t="n">
        <f aca="false">E14/E$2*E$5*J$5</f>
        <v>331.270097904026</v>
      </c>
      <c r="K14" s="57" t="n">
        <f aca="false">I14/MAX(I$8:I$107)*MAX(J$8:J$107)</f>
        <v>0</v>
      </c>
      <c r="L14" s="57" t="n">
        <f aca="false">F14/F$2*F$5*L$5</f>
        <v>309.179204983684</v>
      </c>
      <c r="M14" s="57" t="n">
        <f aca="false">G14/G$2*G$5*M$5</f>
        <v>318.573796645607</v>
      </c>
      <c r="N14" s="57" t="n">
        <f aca="false">M14/MAX(M$8:M$107)*MAX(L$8:L$107)</f>
        <v>325.18675774276</v>
      </c>
      <c r="O14" s="60" t="n">
        <f aca="false">$CN$23</f>
        <v>2.05356016485106</v>
      </c>
      <c r="P14" s="60"/>
      <c r="Q14" s="60"/>
      <c r="R14" s="60" t="n">
        <f aca="false">MAX(J14:K14)</f>
        <v>331.270097904026</v>
      </c>
      <c r="S14" s="60" t="n">
        <f aca="false">MAX(L14,N14)</f>
        <v>325.18675774276</v>
      </c>
      <c r="T14" s="60" t="n">
        <f aca="false">H14/H$2*H$5*T$5</f>
        <v>481.33893919793</v>
      </c>
      <c r="U14" s="61" t="n">
        <f aca="false">SUM(R14+O14,S14+P14,T14+Q14)-MIN(R14+O14,S14+P14,T14+Q14)</f>
        <v>814.662597266807</v>
      </c>
      <c r="V14" s="85" t="n">
        <v>2527</v>
      </c>
      <c r="W14" s="107" t="n">
        <v>2447</v>
      </c>
      <c r="X14" s="56" t="n">
        <v>8118</v>
      </c>
      <c r="Y14" s="56" t="n">
        <v>8953</v>
      </c>
      <c r="Z14" s="57" t="n">
        <f aca="false">V14/V$2*V$5*Z$5</f>
        <v>290.438475229902</v>
      </c>
      <c r="AA14" s="57" t="n">
        <f aca="false">W14/W$2*W$5*AA$5</f>
        <v>299.109908640516</v>
      </c>
      <c r="AB14" s="57" t="n">
        <f aca="false">Z14/MAX(Z$8:Z$107)*MAX(AA$8:AA$107)</f>
        <v>284.386007591898</v>
      </c>
      <c r="AC14" s="60"/>
      <c r="AD14" s="60"/>
      <c r="AE14" s="60"/>
      <c r="AF14" s="60" t="n">
        <f aca="false">MAX(AA14:AB14)</f>
        <v>299.109908640516</v>
      </c>
      <c r="AG14" s="60" t="n">
        <f aca="false">X14/X$2*X$5*AG$5</f>
        <v>393.82276843467</v>
      </c>
      <c r="AH14" s="60" t="n">
        <f aca="false">Y14/Y$2*Y$5*AH$5</f>
        <v>422.528745495109</v>
      </c>
      <c r="AI14" s="61" t="n">
        <f aca="false">SUM(AF14+AC14,AG14+AD14,AH14+AE14)-MIN(AF14+AC14,AG14+AD14,AH14+AE14)</f>
        <v>816.351513929779</v>
      </c>
      <c r="AJ14" s="56" t="n">
        <v>8118</v>
      </c>
      <c r="AK14" s="56" t="n">
        <v>8953</v>
      </c>
      <c r="AL14" s="127" t="n">
        <v>7013</v>
      </c>
      <c r="AM14" s="60"/>
      <c r="AN14" s="60"/>
      <c r="AO14" s="66"/>
      <c r="AP14" s="60" t="n">
        <f aca="false">AJ14/AJ$2*AJ$5*AP$5</f>
        <v>371.943725743855</v>
      </c>
      <c r="AQ14" s="60" t="n">
        <f aca="false">AK14/AK$2*AK$5*AQ$5</f>
        <v>345.705337223271</v>
      </c>
      <c r="AR14" s="60" t="n">
        <f aca="false">AL14/AL$2*AL$5*AR$5</f>
        <v>442.130903255388</v>
      </c>
      <c r="AS14" s="61" t="n">
        <f aca="false">SUM(AP14+AM14,AQ14+AN14,AR14+AO14)-MIN(AP14+AM14,AQ14+AN14,AR14+AO14)</f>
        <v>814.074628999243</v>
      </c>
      <c r="AT14" s="86" t="n">
        <v>8953</v>
      </c>
      <c r="AU14" s="128" t="n">
        <v>7013</v>
      </c>
      <c r="AV14" s="87" t="n">
        <v>9207</v>
      </c>
      <c r="AW14" s="88"/>
      <c r="AX14" s="89"/>
      <c r="AY14" s="89"/>
      <c r="AZ14" s="60" t="n">
        <f aca="false">AT14/AT$2*AT$5*AZ$5</f>
        <v>326.499485155311</v>
      </c>
      <c r="BA14" s="60" t="n">
        <f aca="false">AU14/AU$2*AU$5*BA$5</f>
        <v>361.743466299862</v>
      </c>
      <c r="BB14" s="60" t="n">
        <f aca="false">AV14/AV$2*AV$5*BB$5</f>
        <v>491.159068865179</v>
      </c>
      <c r="BC14" s="61" t="n">
        <f aca="false">SUM(AZ14+AW14,BA14+AX14,BB14+AY14)-MIN(AZ14+AW14,BA14+AX14,BB14+AY14)</f>
        <v>852.902535165042</v>
      </c>
      <c r="BD14" s="128" t="n">
        <v>7013</v>
      </c>
      <c r="BE14" s="90" t="n">
        <v>9207</v>
      </c>
      <c r="BF14" s="75" t="n">
        <v>7878</v>
      </c>
      <c r="BG14" s="89"/>
      <c r="BH14" s="89"/>
      <c r="BI14" s="76" t="n">
        <f aca="false">$CN$47</f>
        <v>12.5844588334491</v>
      </c>
      <c r="BJ14" s="60" t="n">
        <f aca="false">BD14/BD$2*BD$5*BJ$5</f>
        <v>341.646607060981</v>
      </c>
      <c r="BK14" s="60" t="n">
        <f aca="false">BE14/BE$2*BE$5*BK$5</f>
        <v>401.857419980601</v>
      </c>
      <c r="BL14" s="77" t="n">
        <f aca="false">BF14/BF$2*BF$5*BL$5</f>
        <v>429.808550739014</v>
      </c>
      <c r="BM14" s="61" t="n">
        <f aca="false">SUM(BJ14+BG14,BK14+BH14,BL14+BI14)-MIN(BJ14+BG14,BK14+BH14,BL14+BI14)</f>
        <v>844.250429553064</v>
      </c>
      <c r="BN14" s="90" t="n">
        <v>9207</v>
      </c>
      <c r="BO14" s="103" t="n">
        <v>7878</v>
      </c>
      <c r="BP14" s="79" t="n">
        <v>8955</v>
      </c>
      <c r="BQ14" s="89"/>
      <c r="BR14" s="76"/>
      <c r="BS14" s="92"/>
      <c r="BT14" s="60" t="n">
        <f aca="false">BN14/BN$2*BN$5*BT$5</f>
        <v>416.185386088066</v>
      </c>
      <c r="BU14" s="60" t="n">
        <f aca="false">BO14/BO$2*BO$5*BU$5</f>
        <v>400.984051577876</v>
      </c>
      <c r="BV14" s="77" t="n">
        <f aca="false">BP14/BP$2*BP$5*BV$5</f>
        <v>495.149291243591</v>
      </c>
      <c r="BW14" s="61" t="n">
        <f aca="false">SUM(BT14+BQ14,BU14+BR14,BV14+BS14)-MIN(BT14+BQ14,BU14+BR14,BV14+BS14)</f>
        <v>911.334677331657</v>
      </c>
      <c r="BX14" s="103" t="n">
        <v>7878</v>
      </c>
      <c r="BY14" s="81" t="n">
        <v>8955</v>
      </c>
      <c r="BZ14" s="82" t="n">
        <v>5569</v>
      </c>
      <c r="CA14" s="76"/>
      <c r="CB14" s="92"/>
      <c r="CD14" s="60" t="n">
        <f aca="false">BX14/BX$2*BX$5*CD$5</f>
        <v>378.707159823549</v>
      </c>
      <c r="CE14" s="60" t="n">
        <f aca="false">BY14/BY$2*BY$5*CE$5</f>
        <v>405.12214738112</v>
      </c>
      <c r="CF14" s="60" t="n">
        <f aca="false">BZ14/BZ$2*BZ$5*CF$5</f>
        <v>506.691480562448</v>
      </c>
      <c r="CG14" s="61" t="n">
        <f aca="false">SUM(CD14+CA14,CE14+CB14,CF14+CC14)-MIN(CD14+CA14,CE14+CB14,CF14+CC14)</f>
        <v>911.813627943568</v>
      </c>
      <c r="CI14" s="112" t="s">
        <v>44</v>
      </c>
      <c r="CJ14" s="113" t="s">
        <v>46</v>
      </c>
      <c r="CK14" s="114" t="n">
        <v>2018</v>
      </c>
      <c r="CL14" s="126" t="n">
        <f aca="false">$BT$5</f>
        <v>425</v>
      </c>
      <c r="CM14" s="115" t="n">
        <f aca="false">4618/5072*960</f>
        <v>874.069400630915</v>
      </c>
      <c r="CN14" s="115" t="n">
        <v>960</v>
      </c>
      <c r="CO14" s="115" t="n">
        <f aca="false">CL14*CM14/CN14</f>
        <v>386.957807570978</v>
      </c>
      <c r="CP14" s="116"/>
    </row>
    <row r="15" customFormat="false" ht="12.9" hidden="false" customHeight="true" outlineLevel="0" collapsed="false">
      <c r="A15" s="52" t="n">
        <v>8</v>
      </c>
      <c r="B15" s="83" t="s">
        <v>51</v>
      </c>
      <c r="C15" s="54" t="s">
        <v>31</v>
      </c>
      <c r="D15" s="56" t="n">
        <v>4028</v>
      </c>
      <c r="E15" s="107" t="n">
        <v>3705</v>
      </c>
      <c r="F15" s="107" t="n">
        <v>2485</v>
      </c>
      <c r="G15" s="107" t="n">
        <v>2300</v>
      </c>
      <c r="H15" s="56" t="n">
        <v>7980</v>
      </c>
      <c r="I15" s="57" t="n">
        <f aca="false">D15/D$2*D$5*I$5</f>
        <v>242.478753541076</v>
      </c>
      <c r="J15" s="57" t="n">
        <f aca="false">E15/E$2*E$5*J$5</f>
        <v>356.271614726972</v>
      </c>
      <c r="K15" s="57" t="n">
        <f aca="false">I15/MAX(I$8:I$107)*MAX(J$8:J$107)</f>
        <v>256.295036824052</v>
      </c>
      <c r="L15" s="57" t="n">
        <f aca="false">F15/F$2*F$5*L$5</f>
        <v>304.040492435479</v>
      </c>
      <c r="M15" s="57" t="n">
        <f aca="false">G15/G$2*G$5*M$5</f>
        <v>299.435934730239</v>
      </c>
      <c r="N15" s="57" t="n">
        <f aca="false">M15/MAX(M$8:M$107)*MAX(L$8:L$107)</f>
        <v>305.651631715712</v>
      </c>
      <c r="O15" s="60"/>
      <c r="P15" s="60"/>
      <c r="Q15" s="60"/>
      <c r="R15" s="60" t="n">
        <f aca="false">MAX(J15:K15)</f>
        <v>356.271614726972</v>
      </c>
      <c r="S15" s="60" t="n">
        <f aca="false">MAX(L15,N15)</f>
        <v>305.651631715712</v>
      </c>
      <c r="T15" s="60" t="n">
        <f aca="false">H15/H$2*H$5*T$5</f>
        <v>473.156532988357</v>
      </c>
      <c r="U15" s="61" t="n">
        <f aca="false">SUM(R15+O15,S15+P15,T15+Q15)-MIN(R15+O15,S15+P15,T15+Q15)</f>
        <v>829.428147715329</v>
      </c>
      <c r="V15" s="129" t="n">
        <v>2485</v>
      </c>
      <c r="W15" s="107" t="n">
        <v>2300</v>
      </c>
      <c r="X15" s="56" t="n">
        <v>7980</v>
      </c>
      <c r="Y15" s="56" t="n">
        <v>8398</v>
      </c>
      <c r="Z15" s="57" t="n">
        <f aca="false">V15/V$2*V$5*Z$5</f>
        <v>285.611242954613</v>
      </c>
      <c r="AA15" s="57" t="n">
        <f aca="false">W15/W$2*W$5*AA$5</f>
        <v>281.141311758556</v>
      </c>
      <c r="AB15" s="57" t="n">
        <f aca="false">Z15/MAX(Z$8:Z$107)*MAX(AA$8:AA$107)</f>
        <v>279.659370346604</v>
      </c>
      <c r="AC15" s="60"/>
      <c r="AD15" s="60"/>
      <c r="AE15" s="60"/>
      <c r="AF15" s="60" t="n">
        <f aca="false">MAX(AA15:AB15)</f>
        <v>281.141311758556</v>
      </c>
      <c r="AG15" s="60" t="n">
        <f aca="false">X15/X$2*X$5*AG$5</f>
        <v>387.128072445019</v>
      </c>
      <c r="AH15" s="60" t="n">
        <f aca="false">Y15/Y$2*Y$5*AH$5</f>
        <v>396.336021966707</v>
      </c>
      <c r="AI15" s="61" t="n">
        <f aca="false">SUM(AF15+AC15,AG15+AD15,AH15+AE15)-MIN(AF15+AC15,AG15+AD15,AH15+AE15)</f>
        <v>783.464094411726</v>
      </c>
      <c r="AJ15" s="56" t="n">
        <v>7980</v>
      </c>
      <c r="AK15" s="56" t="n">
        <v>8398</v>
      </c>
      <c r="AL15" s="10"/>
      <c r="AM15" s="60"/>
      <c r="AN15" s="60"/>
      <c r="AO15" s="66"/>
      <c r="AP15" s="60" t="n">
        <f aca="false">AJ15/AJ$2*AJ$5*AP$5</f>
        <v>365.620957309185</v>
      </c>
      <c r="AQ15" s="60" t="n">
        <f aca="false">AK15/AK$2*AK$5*AQ$5</f>
        <v>324.274927063669</v>
      </c>
      <c r="AR15" s="60" t="n">
        <f aca="false">AL15/AL$2*AL$5*AR$5</f>
        <v>0</v>
      </c>
      <c r="AS15" s="61" t="n">
        <f aca="false">SUM(AP15+AM15,AQ15+AN15,AR15+AO15)-MIN(AP15+AM15,AQ15+AN15,AR15+AO15)</f>
        <v>689.895884372854</v>
      </c>
      <c r="AT15" s="86" t="n">
        <v>8398</v>
      </c>
      <c r="AU15" s="130"/>
      <c r="AV15" s="88"/>
      <c r="AW15" s="88"/>
      <c r="AX15" s="88"/>
      <c r="AY15" s="89"/>
      <c r="AZ15" s="60" t="n">
        <f aca="false">AT15/AT$2*AT$5*AZ$5</f>
        <v>306.25965333791</v>
      </c>
      <c r="BA15" s="60" t="n">
        <f aca="false">AU15/AU$2*AU$5*BA$5</f>
        <v>0</v>
      </c>
      <c r="BB15" s="60" t="n">
        <f aca="false">AV15/AV$2*AV$5*BB$5</f>
        <v>0</v>
      </c>
      <c r="BC15" s="61" t="n">
        <f aca="false">SUM(AZ15+AW15,BA15+AX15,BB15+AY15)-MIN(AZ15+AW15,BA15+AX15,BB15+AY15)</f>
        <v>306.25965333791</v>
      </c>
      <c r="BD15" s="130"/>
      <c r="BE15" s="111"/>
      <c r="BF15" s="101" t="n">
        <v>7391</v>
      </c>
      <c r="BG15" s="88"/>
      <c r="BH15" s="89"/>
      <c r="BI15" s="89"/>
      <c r="BJ15" s="60" t="n">
        <f aca="false">BD15/BD$2*BD$5*BJ$5</f>
        <v>0</v>
      </c>
      <c r="BK15" s="60" t="n">
        <f aca="false">BE15/BE$2*BE$5*BK$5</f>
        <v>0</v>
      </c>
      <c r="BL15" s="77" t="n">
        <f aca="false">BF15/BF$2*BF$5*BL$5</f>
        <v>403.238765995437</v>
      </c>
      <c r="BM15" s="61" t="n">
        <f aca="false">SUM(BJ15+BG15,BK15+BH15,BL15+BI15)-MIN(BJ15+BG15,BK15+BH15,BL15+BI15)</f>
        <v>403.238765995437</v>
      </c>
      <c r="BN15" s="111"/>
      <c r="BO15" s="103" t="n">
        <v>7391</v>
      </c>
      <c r="BP15" s="104" t="n">
        <v>9150</v>
      </c>
      <c r="BQ15" s="89"/>
      <c r="BR15" s="88"/>
      <c r="BS15" s="89"/>
      <c r="BT15" s="60" t="n">
        <f aca="false">BN15/BN$2*BN$5*BT$5</f>
        <v>0</v>
      </c>
      <c r="BU15" s="60" t="n">
        <f aca="false">BO15/BO$2*BO$5*BU$5</f>
        <v>376.196131659315</v>
      </c>
      <c r="BV15" s="77" t="n">
        <f aca="false">BP15/BP$2*BP$5*BV$5</f>
        <v>505.931436614055</v>
      </c>
      <c r="BW15" s="61" t="n">
        <f aca="false">SUM(BT15+BQ15,BU15+BR15,BV15+BS15)-MIN(BT15+BQ15,BU15+BR15,BV15+BS15)</f>
        <v>882.127568273369</v>
      </c>
      <c r="BX15" s="103" t="n">
        <v>7391</v>
      </c>
      <c r="BY15" s="81" t="n">
        <v>9150</v>
      </c>
      <c r="BZ15" s="82" t="n">
        <v>5271</v>
      </c>
      <c r="CA15" s="88"/>
      <c r="CB15" s="89"/>
      <c r="CD15" s="60" t="n">
        <f aca="false">BX15/BX$2*BX$5*CD$5</f>
        <v>355.29634656713</v>
      </c>
      <c r="CE15" s="60" t="n">
        <f aca="false">BY15/BY$2*BY$5*CE$5</f>
        <v>413.943902684227</v>
      </c>
      <c r="CF15" s="60" t="n">
        <f aca="false">BZ15/BZ$2*BZ$5*CF$5</f>
        <v>479.578163771712</v>
      </c>
      <c r="CG15" s="61" t="n">
        <f aca="false">SUM(CD15+CA15,CE15+CB15,CF15+CC15)-MIN(CD15+CA15,CE15+CB15,CF15+CC15)</f>
        <v>893.522066455938</v>
      </c>
      <c r="CI15" s="112" t="s">
        <v>48</v>
      </c>
      <c r="CJ15" s="113" t="s">
        <v>49</v>
      </c>
      <c r="CK15" s="114" t="n">
        <v>2019</v>
      </c>
      <c r="CL15" s="126" t="n">
        <f aca="false">$BU$5</f>
        <v>450</v>
      </c>
      <c r="CM15" s="115" t="n">
        <v>852.2</v>
      </c>
      <c r="CN15" s="115" t="n">
        <v>960</v>
      </c>
      <c r="CO15" s="115" t="n">
        <f aca="false">CL15*CM15/CN15</f>
        <v>399.46875</v>
      </c>
      <c r="CP15" s="116" t="n">
        <v>2021</v>
      </c>
    </row>
    <row r="16" customFormat="false" ht="12.9" hidden="false" customHeight="true" outlineLevel="0" collapsed="false">
      <c r="A16" s="52" t="n">
        <v>9</v>
      </c>
      <c r="B16" s="83" t="s">
        <v>52</v>
      </c>
      <c r="C16" s="54" t="s">
        <v>31</v>
      </c>
      <c r="D16" s="55"/>
      <c r="E16" s="84"/>
      <c r="F16" s="55"/>
      <c r="G16" s="107" t="n">
        <v>1823</v>
      </c>
      <c r="H16" s="55"/>
      <c r="I16" s="57" t="n">
        <f aca="false">D16/D$2*D$5*I$5</f>
        <v>0</v>
      </c>
      <c r="J16" s="57" t="n">
        <f aca="false">E16/E$2*E$5*J$5</f>
        <v>0</v>
      </c>
      <c r="K16" s="57" t="n">
        <f aca="false">I16/MAX(I$8:I$107)*MAX(J$8:J$107)</f>
        <v>0</v>
      </c>
      <c r="L16" s="57" t="n">
        <f aca="false">F16/F$2*F$5*L$5</f>
        <v>0</v>
      </c>
      <c r="M16" s="57" t="n">
        <f aca="false">G16/G$2*G$5*M$5</f>
        <v>237.335525657924</v>
      </c>
      <c r="N16" s="57" t="n">
        <f aca="false">M16/MAX(M$8:M$107)*MAX(L$8:L$107)</f>
        <v>242.262141138149</v>
      </c>
      <c r="O16" s="60"/>
      <c r="P16" s="60"/>
      <c r="Q16" s="60"/>
      <c r="R16" s="60" t="n">
        <f aca="false">MAX(J16:K16)</f>
        <v>0</v>
      </c>
      <c r="S16" s="77" t="n">
        <f aca="false">MAX(L16,N16)</f>
        <v>242.262141138149</v>
      </c>
      <c r="T16" s="60" t="n">
        <f aca="false">H16/H$2*H$5*T$5</f>
        <v>0</v>
      </c>
      <c r="U16" s="131" t="n">
        <f aca="false">SUM(R16+O16,S16+P16,T16+Q16)-MIN(R16+O16,S16+P16,T16+Q16)</f>
        <v>242.262141138149</v>
      </c>
      <c r="V16" s="108"/>
      <c r="W16" s="107" t="n">
        <v>1823</v>
      </c>
      <c r="X16" s="55"/>
      <c r="Y16" s="55" t="n">
        <v>10190</v>
      </c>
      <c r="Z16" s="57" t="n">
        <f aca="false">V16/V$2*V$5*Z$5</f>
        <v>0</v>
      </c>
      <c r="AA16" s="57" t="n">
        <f aca="false">W16/W$2*W$5*AA$5</f>
        <v>222.83504840689</v>
      </c>
      <c r="AB16" s="57" t="n">
        <f aca="false">Z16/MAX(Z$8:Z$107)*MAX(AA$8:AA$107)</f>
        <v>0</v>
      </c>
      <c r="AC16" s="60"/>
      <c r="AD16" s="60"/>
      <c r="AE16" s="60"/>
      <c r="AF16" s="60" t="n">
        <f aca="false">MAX(AA16:AB16)</f>
        <v>222.83504840689</v>
      </c>
      <c r="AG16" s="60" t="n">
        <f aca="false">X16/X$2*X$5*AG$5</f>
        <v>0</v>
      </c>
      <c r="AH16" s="60" t="n">
        <f aca="false">Y16/Y$2*Y$5*AH$5</f>
        <v>480.907842800755</v>
      </c>
      <c r="AI16" s="61" t="n">
        <f aca="false">SUM(AF16+AC16,AG16+AD16,AH16+AE16)-MIN(AF16+AC16,AG16+AD16,AH16+AE16)</f>
        <v>703.742891207646</v>
      </c>
      <c r="AJ16" s="55"/>
      <c r="AK16" s="55" t="n">
        <v>10190</v>
      </c>
      <c r="AL16" s="65" t="n">
        <v>5358</v>
      </c>
      <c r="AM16" s="60"/>
      <c r="AN16" s="60"/>
      <c r="AO16" s="66"/>
      <c r="AP16" s="60" t="n">
        <f aca="false">AJ16/AJ$2*AJ$5*AP$5</f>
        <v>0</v>
      </c>
      <c r="AQ16" s="60" t="n">
        <f aca="false">AK16/AK$2*AK$5*AQ$5</f>
        <v>393.470053200618</v>
      </c>
      <c r="AR16" s="60" t="n">
        <f aca="false">AL16/AL$2*AL$5*AR$5</f>
        <v>337.792297111417</v>
      </c>
      <c r="AS16" s="61" t="n">
        <f aca="false">SUM(AP16+AM16,AQ16+AN16,AR16+AO16)-MIN(AP16+AM16,AQ16+AN16,AR16+AO16)</f>
        <v>731.262350312035</v>
      </c>
      <c r="AT16" s="132" t="n">
        <v>10190</v>
      </c>
      <c r="AU16" s="69" t="n">
        <v>5358</v>
      </c>
      <c r="AV16" s="87" t="n">
        <v>8552</v>
      </c>
      <c r="AW16" s="88"/>
      <c r="AX16" s="88"/>
      <c r="AY16" s="89"/>
      <c r="AZ16" s="60" t="n">
        <f aca="false">AT16/AT$2*AT$5*AZ$5</f>
        <v>371.610605800584</v>
      </c>
      <c r="BA16" s="60" t="n">
        <f aca="false">AU16/AU$2*AU$5*BA$5</f>
        <v>276.375515818432</v>
      </c>
      <c r="BB16" s="60" t="n">
        <f aca="false">AV16/AV$2*AV$5*BB$5</f>
        <v>456.217264791465</v>
      </c>
      <c r="BC16" s="61" t="n">
        <f aca="false">SUM(AZ16+AW16,BA16+AX16,BB16+AY16)-MIN(AZ16+AW16,BA16+AX16,BB16+AY16)</f>
        <v>827.827870592048</v>
      </c>
      <c r="BD16" s="69" t="n">
        <v>5358</v>
      </c>
      <c r="BE16" s="90" t="n">
        <v>8552</v>
      </c>
      <c r="BF16" s="75" t="n">
        <v>8666</v>
      </c>
      <c r="BG16" s="88"/>
      <c r="BH16" s="89"/>
      <c r="BI16" s="89"/>
      <c r="BJ16" s="60" t="n">
        <f aca="false">BD16/BD$2*BD$5*BJ$5</f>
        <v>261.021320495186</v>
      </c>
      <c r="BK16" s="60" t="n">
        <f aca="false">BE16/BE$2*BE$5*BK$5</f>
        <v>373.268671193016</v>
      </c>
      <c r="BL16" s="77" t="n">
        <f aca="false">BF16/BF$2*BF$5*BL$5</f>
        <v>472.800317428827</v>
      </c>
      <c r="BM16" s="61" t="n">
        <f aca="false">SUM(BJ16+BG16,BK16+BH16,BL16+BI16)-MIN(BJ16+BG16,BK16+BH16,BL16+BI16)</f>
        <v>846.068988621843</v>
      </c>
      <c r="BN16" s="90" t="n">
        <v>8552</v>
      </c>
      <c r="BO16" s="103" t="n">
        <v>8666</v>
      </c>
      <c r="BP16" s="79" t="n">
        <v>9452</v>
      </c>
      <c r="BQ16" s="89"/>
      <c r="BR16" s="88"/>
      <c r="BS16" s="89"/>
      <c r="BT16" s="60" t="n">
        <f aca="false">BN16/BN$2*BN$5*BT$5</f>
        <v>386.577323973623</v>
      </c>
      <c r="BU16" s="60" t="n">
        <f aca="false">BO16/BO$2*BO$5*BU$5</f>
        <v>441.092636579572</v>
      </c>
      <c r="BV16" s="77" t="n">
        <f aca="false">BP16/BP$2*BP$5*BV$5</f>
        <v>522.629938674977</v>
      </c>
      <c r="BW16" s="61" t="n">
        <f aca="false">SUM(BT16+BQ16,BU16+BR16,BV16+BS16)-MIN(BT16+BQ16,BU16+BR16,BV16+BS16)</f>
        <v>963.72257525455</v>
      </c>
      <c r="BX16" s="103" t="n">
        <v>8666</v>
      </c>
      <c r="BY16" s="81" t="n">
        <v>9452</v>
      </c>
      <c r="BZ16" s="82" t="n">
        <v>4708</v>
      </c>
      <c r="CA16" s="88"/>
      <c r="CB16" s="89"/>
      <c r="CD16" s="60" t="n">
        <f aca="false">BX16/BX$2*BX$5*CD$5</f>
        <v>416.58749010293</v>
      </c>
      <c r="CE16" s="60" t="n">
        <f aca="false">BY16/BY$2*BY$5*CE$5</f>
        <v>427.606313461345</v>
      </c>
      <c r="CF16" s="60" t="n">
        <f aca="false">BZ16/BZ$2*BZ$5*CF$5</f>
        <v>428.354011579818</v>
      </c>
      <c r="CG16" s="61" t="n">
        <f aca="false">SUM(CD16+CA16,CE16+CB16,CF16+CC16)-MIN(CD16+CA16,CE16+CB16,CF16+CC16)</f>
        <v>855.960325041163</v>
      </c>
      <c r="CI16" s="112" t="s">
        <v>48</v>
      </c>
      <c r="CJ16" s="113" t="s">
        <v>49</v>
      </c>
      <c r="CK16" s="114" t="n">
        <v>2019</v>
      </c>
      <c r="CL16" s="126" t="n">
        <f aca="false">$CD$5</f>
        <v>425</v>
      </c>
      <c r="CM16" s="115" t="n">
        <v>852.2</v>
      </c>
      <c r="CN16" s="115" t="n">
        <v>960</v>
      </c>
      <c r="CO16" s="115" t="n">
        <f aca="false">CL16*CM16/CN16</f>
        <v>377.276041666667</v>
      </c>
      <c r="CP16" s="116" t="n">
        <v>2022</v>
      </c>
    </row>
    <row r="17" customFormat="false" ht="12.9" hidden="false" customHeight="true" outlineLevel="0" collapsed="false">
      <c r="A17" s="52" t="n">
        <v>10</v>
      </c>
      <c r="B17" s="133" t="s">
        <v>53</v>
      </c>
      <c r="C17" s="54" t="s">
        <v>31</v>
      </c>
      <c r="D17" s="107" t="n">
        <v>4290</v>
      </c>
      <c r="E17" s="84"/>
      <c r="F17" s="107" t="n">
        <v>3029</v>
      </c>
      <c r="G17" s="84"/>
      <c r="H17" s="107" t="n">
        <v>7848</v>
      </c>
      <c r="I17" s="57" t="n">
        <f aca="false">D17/D$2*D$5*I$5</f>
        <v>258.250708215297</v>
      </c>
      <c r="J17" s="57" t="n">
        <f aca="false">E17/E$2*E$5*J$5</f>
        <v>0</v>
      </c>
      <c r="K17" s="57" t="n">
        <f aca="false">I17/MAX(I$8:I$107)*MAX(J$8:J$107)</f>
        <v>272.965667322538</v>
      </c>
      <c r="L17" s="57" t="n">
        <f aca="false">F17/F$2*F$5*L$5</f>
        <v>370.599054964614</v>
      </c>
      <c r="M17" s="57" t="n">
        <f aca="false">G17/G$2*G$5*M$5</f>
        <v>0</v>
      </c>
      <c r="N17" s="57" t="n">
        <f aca="false">M17/MAX(M$8:M$107)*MAX(L$8:L$107)</f>
        <v>0</v>
      </c>
      <c r="O17" s="60"/>
      <c r="P17" s="60"/>
      <c r="Q17" s="60"/>
      <c r="R17" s="60" t="n">
        <f aca="false">MAX(J17:K17)</f>
        <v>272.965667322538</v>
      </c>
      <c r="S17" s="60" t="n">
        <f aca="false">MAX(L17,N17)</f>
        <v>370.599054964614</v>
      </c>
      <c r="T17" s="60" t="n">
        <f aca="false">H17/H$2*H$5*T$5</f>
        <v>465.329883570505</v>
      </c>
      <c r="U17" s="61" t="n">
        <f aca="false">SUM(R17+O17,S17+P17,T17+Q17)-MIN(R17+O17,S17+P17,T17+Q17)</f>
        <v>835.928938535118</v>
      </c>
      <c r="V17" s="129" t="n">
        <v>3029</v>
      </c>
      <c r="W17" s="84"/>
      <c r="X17" s="107" t="n">
        <v>7848</v>
      </c>
      <c r="Y17" s="107" t="n">
        <v>9731</v>
      </c>
      <c r="Z17" s="57" t="n">
        <f aca="false">V17/V$2*V$5*Z$5</f>
        <v>348.135394329788</v>
      </c>
      <c r="AA17" s="57" t="n">
        <f aca="false">W17/W$2*W$5*AA$5</f>
        <v>0</v>
      </c>
      <c r="AB17" s="57" t="n">
        <f aca="false">Z17/MAX(Z$8:Z$107)*MAX(AA$8:AA$107)</f>
        <v>340.880576571373</v>
      </c>
      <c r="AC17" s="60"/>
      <c r="AD17" s="60"/>
      <c r="AE17" s="60"/>
      <c r="AF17" s="60" t="n">
        <f aca="false">MAX(AA17:AB17)</f>
        <v>340.880576571373</v>
      </c>
      <c r="AG17" s="60" t="n">
        <f aca="false">X17/X$2*X$5*AG$5</f>
        <v>380.724450194049</v>
      </c>
      <c r="AH17" s="60" t="n">
        <f aca="false">Y17/Y$2*Y$5*AH$5</f>
        <v>459.24575253132</v>
      </c>
      <c r="AI17" s="61" t="n">
        <f aca="false">SUM(AF17+AC17,AG17+AD17,AH17+AE17)-MIN(AF17+AC17,AG17+AD17,AH17+AE17)</f>
        <v>839.970202725369</v>
      </c>
      <c r="AJ17" s="107" t="n">
        <v>7848</v>
      </c>
      <c r="AK17" s="107" t="n">
        <v>9731</v>
      </c>
      <c r="AL17" s="65" t="n">
        <v>7408</v>
      </c>
      <c r="AM17" s="60"/>
      <c r="AN17" s="60"/>
      <c r="AO17" s="66"/>
      <c r="AP17" s="60" t="n">
        <f aca="false">AJ17/AJ$2*AJ$5*AP$5</f>
        <v>359.573091849935</v>
      </c>
      <c r="AQ17" s="60" t="n">
        <f aca="false">AK17/AK$2*AK$5*AQ$5</f>
        <v>375.746524798352</v>
      </c>
      <c r="AR17" s="60" t="n">
        <f aca="false">AL17/AL$2*AL$5*AR$5</f>
        <v>467.033470884915</v>
      </c>
      <c r="AS17" s="61" t="n">
        <f aca="false">SUM(AP17+AM17,AQ17+AN17,AR17+AO17)-MIN(AP17+AM17,AQ17+AN17,AR17+AO17)</f>
        <v>842.779995683268</v>
      </c>
      <c r="AT17" s="134" t="n">
        <v>9731</v>
      </c>
      <c r="AU17" s="69" t="n">
        <v>7408</v>
      </c>
      <c r="AV17" s="87" t="n">
        <v>9245</v>
      </c>
      <c r="AW17" s="60"/>
      <c r="AX17" s="77"/>
      <c r="AY17" s="92" t="n">
        <f aca="false">$CN$37</f>
        <v>27.7363559650824</v>
      </c>
      <c r="AZ17" s="60" t="n">
        <f aca="false">AT17/AT$2*AT$5*AZ$5</f>
        <v>354.871717865111</v>
      </c>
      <c r="BA17" s="60" t="n">
        <f aca="false">AU17/AU$2*AU$5*BA$5</f>
        <v>382.118294360385</v>
      </c>
      <c r="BB17" s="60" t="n">
        <f aca="false">AV17/AV$2*AV$5*BB$5</f>
        <v>493.186226964113</v>
      </c>
      <c r="BC17" s="61" t="n">
        <f aca="false">SUM(AZ17+AW17,BA17+AX17,BB17+AY17)-MIN(AZ17+AW17,BA17+AX17,BB17+AY17)</f>
        <v>903.04087728958</v>
      </c>
      <c r="BD17" s="69" t="n">
        <v>7408</v>
      </c>
      <c r="BE17" s="90" t="n">
        <v>9245</v>
      </c>
      <c r="BF17" s="75" t="n">
        <v>6904</v>
      </c>
      <c r="BG17" s="77"/>
      <c r="BH17" s="92" t="n">
        <f aca="false">$CN$37*$BA$5/$BB$5</f>
        <v>22.6933821532493</v>
      </c>
      <c r="BI17" s="102"/>
      <c r="BJ17" s="60" t="n">
        <f aca="false">BD17/BD$2*BD$5*BJ$5</f>
        <v>360.889500229253</v>
      </c>
      <c r="BK17" s="60" t="n">
        <f aca="false">BE17/BE$2*BE$5*BK$5</f>
        <v>403.516003879728</v>
      </c>
      <c r="BL17" s="77" t="n">
        <f aca="false">BF17/BF$2*BF$5*BL$5</f>
        <v>376.66898125186</v>
      </c>
      <c r="BM17" s="61" t="n">
        <f aca="false">SUM(BJ17+BG17,BK17+BH17,BL17+BI17)-MIN(BJ17+BG17,BK17+BH17,BL17+BI17)</f>
        <v>802.878367284838</v>
      </c>
      <c r="BN17" s="90" t="n">
        <v>9245</v>
      </c>
      <c r="BO17" s="103" t="n">
        <v>6904</v>
      </c>
      <c r="BP17" s="79" t="n">
        <v>8852</v>
      </c>
      <c r="BQ17" s="92" t="n">
        <f aca="false">$CN$50</f>
        <v>6.50249999999998</v>
      </c>
      <c r="BR17" s="102"/>
      <c r="BS17" s="89"/>
      <c r="BT17" s="60" t="n">
        <f aca="false">BN17/BN$2*BN$5*BT$5</f>
        <v>417.903105722187</v>
      </c>
      <c r="BU17" s="60" t="n">
        <f aca="false">BO17/BO$2*BO$5*BU$5</f>
        <v>351.408211740753</v>
      </c>
      <c r="BV17" s="77" t="n">
        <f aca="false">BP17/BP$2*BP$5*BV$5</f>
        <v>489.454106765859</v>
      </c>
      <c r="BW17" s="61" t="n">
        <f aca="false">SUM(BT17+BQ17,BU17+BR17,BV17+BS17)-MIN(BT17+BQ17,BU17+BR17,BV17+BS17)</f>
        <v>913.859712488046</v>
      </c>
      <c r="BX17" s="103" t="n">
        <v>6904</v>
      </c>
      <c r="BY17" s="81" t="n">
        <v>8852</v>
      </c>
      <c r="BZ17" s="82" t="n">
        <v>4974</v>
      </c>
      <c r="CA17" s="102"/>
      <c r="CB17" s="89"/>
      <c r="CD17" s="60" t="n">
        <f aca="false">BX17/BX$2*BX$5*CD$5</f>
        <v>331.885533310711</v>
      </c>
      <c r="CE17" s="60" t="n">
        <f aca="false">BY17/BY$2*BY$5*CE$5</f>
        <v>400.462450990248</v>
      </c>
      <c r="CF17" s="60" t="n">
        <f aca="false">BZ17/BZ$2*BZ$5*CF$5</f>
        <v>452.555831265509</v>
      </c>
      <c r="CG17" s="61" t="n">
        <f aca="false">SUM(CD17+CA17,CE17+CB17,CF17+CC17)-MIN(CD17+CA17,CE17+CB17,CF17+CC17)</f>
        <v>853.018282255757</v>
      </c>
      <c r="CI17" s="135" t="s">
        <v>47</v>
      </c>
      <c r="CJ17" s="113" t="s">
        <v>54</v>
      </c>
      <c r="CK17" s="114" t="n">
        <v>2022</v>
      </c>
      <c r="CL17" s="126" t="n">
        <f aca="false">$CF$5</f>
        <v>550</v>
      </c>
      <c r="CM17" s="136" t="n">
        <v>854.973428571429</v>
      </c>
      <c r="CN17" s="115" t="n">
        <v>960</v>
      </c>
      <c r="CO17" s="115" t="n">
        <f aca="false">CL17*CM17/CN17</f>
        <v>489.828526785715</v>
      </c>
      <c r="CP17" s="116" t="n">
        <v>2022</v>
      </c>
    </row>
    <row r="18" customFormat="false" ht="12.9" hidden="false" customHeight="true" outlineLevel="0" collapsed="false">
      <c r="A18" s="52" t="n">
        <v>11</v>
      </c>
      <c r="B18" s="83" t="s">
        <v>55</v>
      </c>
      <c r="C18" s="54" t="s">
        <v>31</v>
      </c>
      <c r="D18" s="55"/>
      <c r="E18" s="107" t="n">
        <v>3505</v>
      </c>
      <c r="F18" s="56" t="n">
        <v>2506</v>
      </c>
      <c r="G18" s="56" t="n">
        <v>2948</v>
      </c>
      <c r="H18" s="56" t="n">
        <v>8318</v>
      </c>
      <c r="I18" s="57" t="n">
        <f aca="false">D18/D$2*D$5*I$5</f>
        <v>0</v>
      </c>
      <c r="J18" s="57" t="n">
        <f aca="false">E18/E$2*E$5*J$5</f>
        <v>337.039678709321</v>
      </c>
      <c r="K18" s="57" t="n">
        <f aca="false">I18/MAX(I$8:I$107)*MAX(J$8:J$107)</f>
        <v>0</v>
      </c>
      <c r="L18" s="57" t="n">
        <f aca="false">F18/F$2*F$5*L$5</f>
        <v>306.609848709582</v>
      </c>
      <c r="M18" s="57" t="n">
        <f aca="false">G18/G$2*G$5*M$5</f>
        <v>383.798754602063</v>
      </c>
      <c r="N18" s="57" t="n">
        <f aca="false">M18/MAX(M$8:M$107)*MAX(L$8:L$107)</f>
        <v>391.765656651269</v>
      </c>
      <c r="O18" s="60" t="n">
        <f aca="false">$CN$21</f>
        <v>12.1311446411335</v>
      </c>
      <c r="P18" s="60" t="n">
        <f aca="false">$CN$26</f>
        <v>39.1765656651269</v>
      </c>
      <c r="Q18" s="60"/>
      <c r="R18" s="60" t="n">
        <f aca="false">MAX(J18:K18)</f>
        <v>337.039678709321</v>
      </c>
      <c r="S18" s="60" t="n">
        <f aca="false">MAX(L18,N18)</f>
        <v>391.765656651269</v>
      </c>
      <c r="T18" s="60" t="n">
        <f aca="false">H18/H$2*H$5*T$5</f>
        <v>493.197498921949</v>
      </c>
      <c r="U18" s="61" t="n">
        <f aca="false">SUM(R18+O18,S18+P18,T18+Q18)-MIN(R18+O18,S18+P18,T18+Q18)</f>
        <v>924.139721238345</v>
      </c>
      <c r="V18" s="85" t="n">
        <v>2506</v>
      </c>
      <c r="W18" s="56" t="n">
        <v>2948</v>
      </c>
      <c r="X18" s="56" t="n">
        <v>8318</v>
      </c>
      <c r="Y18" s="56" t="n">
        <v>10229</v>
      </c>
      <c r="Z18" s="57" t="n">
        <f aca="false">V18/V$2*V$5*Z$5</f>
        <v>288.024859092257</v>
      </c>
      <c r="AA18" s="57" t="n">
        <f aca="false">W18/W$2*W$5*AA$5</f>
        <v>360.349820462706</v>
      </c>
      <c r="AB18" s="57" t="n">
        <f aca="false">Z18/MAX(Z$8:Z$107)*MAX(AA$8:AA$107)</f>
        <v>282.022688969251</v>
      </c>
      <c r="AC18" s="60" t="n">
        <f aca="false">$CN$26*$AF$5/$AH$5</f>
        <v>27.59760097153</v>
      </c>
      <c r="AD18" s="60"/>
      <c r="AE18" s="60" t="n">
        <f aca="false">$CN$29</f>
        <v>26.0877242148613</v>
      </c>
      <c r="AF18" s="60" t="n">
        <f aca="false">MAX(AA18:AB18)</f>
        <v>360.349820462706</v>
      </c>
      <c r="AG18" s="60" t="n">
        <f aca="false">X18/X$2*X$5*AG$5</f>
        <v>403.525226390686</v>
      </c>
      <c r="AH18" s="60" t="n">
        <f aca="false">Y18/Y$2*Y$5*AH$5</f>
        <v>482.74841256221</v>
      </c>
      <c r="AI18" s="61" t="n">
        <f aca="false">SUM(AF18+AC18,AG18+AD18,AH18+AE18)-MIN(AF18+AC18,AG18+AD18,AH18+AE18)</f>
        <v>912.361363167758</v>
      </c>
      <c r="AJ18" s="56" t="n">
        <v>8318</v>
      </c>
      <c r="AK18" s="56" t="n">
        <v>10229</v>
      </c>
      <c r="AL18" s="127" t="n">
        <v>7305</v>
      </c>
      <c r="AM18" s="60"/>
      <c r="AN18" s="60" t="n">
        <f aca="false">$CN$29*$AG$5/$AH$5</f>
        <v>21.344501630341</v>
      </c>
      <c r="AO18" s="92"/>
      <c r="AP18" s="60" t="n">
        <f aca="false">AJ18/AJ$2*AJ$5*AP$5</f>
        <v>381.10715825787</v>
      </c>
      <c r="AQ18" s="60" t="n">
        <f aca="false">AK18/AK$2*AK$5*AQ$5</f>
        <v>394.975973914536</v>
      </c>
      <c r="AR18" s="60" t="n">
        <f aca="false">AL18/AL$2*AL$5*AR$5</f>
        <v>460.539889958735</v>
      </c>
      <c r="AS18" s="61" t="n">
        <f aca="false">SUM(AP18+AM18,AQ18+AN18,AR18+AO18)-MIN(AP18+AM18,AQ18+AN18,AR18+AO18)</f>
        <v>876.860365503611</v>
      </c>
      <c r="AT18" s="86" t="n">
        <v>10229</v>
      </c>
      <c r="AU18" s="128" t="n">
        <v>7305</v>
      </c>
      <c r="AV18" s="87" t="n">
        <v>8338</v>
      </c>
      <c r="AW18" s="77" t="n">
        <f aca="false">$CN$29*$AF$5/$AH$5</f>
        <v>18.3772771021104</v>
      </c>
      <c r="AX18" s="88"/>
      <c r="AY18" s="89"/>
      <c r="AZ18" s="60" t="n">
        <f aca="false">AT18/AT$2*AT$5*AZ$5</f>
        <v>373.032864252617</v>
      </c>
      <c r="BA18" s="60" t="n">
        <f aca="false">AU18/AU$2*AU$5*BA$5</f>
        <v>376.805364511692</v>
      </c>
      <c r="BB18" s="60" t="n">
        <f aca="false">AV18/AV$2*AV$5*BB$5</f>
        <v>444.801163918526</v>
      </c>
      <c r="BC18" s="61" t="n">
        <f aca="false">SUM(AZ18+AW18,BA18+AX18,BB18+AY18)-MIN(AZ18+AW18,BA18+AX18,BB18+AY18)</f>
        <v>836.211305273253</v>
      </c>
      <c r="BD18" s="128" t="n">
        <v>7305</v>
      </c>
      <c r="BE18" s="90" t="n">
        <v>8338</v>
      </c>
      <c r="BF18" s="137" t="n">
        <v>8660</v>
      </c>
      <c r="BG18" s="88"/>
      <c r="BH18" s="89"/>
      <c r="BI18" s="102"/>
      <c r="BJ18" s="60" t="n">
        <f aca="false">BD18/BD$2*BD$5*BJ$5</f>
        <v>355.871733149931</v>
      </c>
      <c r="BK18" s="60" t="n">
        <f aca="false">BE18/BE$2*BE$5*BK$5</f>
        <v>363.928225024248</v>
      </c>
      <c r="BL18" s="77" t="n">
        <f aca="false">BF18/BF$2*BF$5*BL$5</f>
        <v>472.472968951493</v>
      </c>
      <c r="BM18" s="61" t="n">
        <f aca="false">SUM(BJ18+BG18,BK18+BH18,BL18+BI18)-MIN(BJ18+BG18,BK18+BH18,BL18+BI18)</f>
        <v>836.401193975741</v>
      </c>
      <c r="BN18" s="90" t="n">
        <v>8338</v>
      </c>
      <c r="BO18" s="138" t="n">
        <v>8660</v>
      </c>
      <c r="BP18" s="104" t="n">
        <v>9617</v>
      </c>
      <c r="BQ18" s="89"/>
      <c r="BR18" s="102"/>
      <c r="BS18" s="89"/>
      <c r="BT18" s="60" t="n">
        <f aca="false">BN18/BN$2*BN$5*BT$5</f>
        <v>376.903850244629</v>
      </c>
      <c r="BU18" s="60" t="n">
        <f aca="false">BO18/BO$2*BO$5*BU$5</f>
        <v>440.787241262301</v>
      </c>
      <c r="BV18" s="77" t="n">
        <f aca="false">BP18/BP$2*BP$5*BV$5</f>
        <v>531.753292449985</v>
      </c>
      <c r="BW18" s="61" t="n">
        <f aca="false">SUM(BT18+BQ18,BU18+BR18,BV18+BS18)-MIN(BT18+BQ18,BU18+BR18,BV18+BS18)</f>
        <v>972.540533712286</v>
      </c>
      <c r="BX18" s="138" t="n">
        <v>8660</v>
      </c>
      <c r="BY18" s="81" t="n">
        <v>9617</v>
      </c>
      <c r="BZ18" s="125"/>
      <c r="CA18" s="102"/>
      <c r="CB18" s="89"/>
      <c r="CD18" s="60" t="n">
        <f aca="false">BX18/BX$2*BX$5*CD$5</f>
        <v>416.299061192173</v>
      </c>
      <c r="CE18" s="60" t="n">
        <f aca="false">BY18/BY$2*BY$5*CE$5</f>
        <v>435.070875640897</v>
      </c>
      <c r="CF18" s="60" t="n">
        <f aca="false">BZ18/BZ$2*BZ$5*CF$5</f>
        <v>0</v>
      </c>
      <c r="CG18" s="61" t="n">
        <f aca="false">SUM(CD18+CA18,CE18+CB18,CF18+CC18)-MIN(CD18+CA18,CE18+CB18,CF18+CC18)</f>
        <v>851.36993683307</v>
      </c>
    </row>
    <row r="19" customFormat="false" ht="12.8" hidden="false" customHeight="false" outlineLevel="0" collapsed="false">
      <c r="A19" s="52" t="n">
        <v>12</v>
      </c>
      <c r="B19" s="83" t="s">
        <v>56</v>
      </c>
      <c r="C19" s="54" t="s">
        <v>31</v>
      </c>
      <c r="D19" s="107" t="n">
        <v>3677</v>
      </c>
      <c r="E19" s="107" t="n">
        <v>3208</v>
      </c>
      <c r="F19" s="107" t="n">
        <v>1684</v>
      </c>
      <c r="G19" s="84"/>
      <c r="H19" s="56" t="n">
        <v>7732</v>
      </c>
      <c r="I19" s="57" t="n">
        <f aca="false">D19/D$2*D$5*I$5</f>
        <v>221.349150141643</v>
      </c>
      <c r="J19" s="57" t="n">
        <f aca="false">E19/E$2*E$5*J$5</f>
        <v>308.480253723111</v>
      </c>
      <c r="K19" s="57" t="n">
        <f aca="false">I19/MAX(I$8:I$107)*MAX(J$8:J$107)</f>
        <v>233.961482224935</v>
      </c>
      <c r="L19" s="57" t="n">
        <f aca="false">F19/F$2*F$5*L$5</f>
        <v>206.037903123278</v>
      </c>
      <c r="M19" s="57" t="n">
        <f aca="false">G19/G$2*G$5*M$5</f>
        <v>0</v>
      </c>
      <c r="N19" s="57" t="n">
        <f aca="false">M19/MAX(M$8:M$107)*MAX(L$8:L$107)</f>
        <v>0</v>
      </c>
      <c r="O19" s="60"/>
      <c r="P19" s="60"/>
      <c r="Q19" s="60"/>
      <c r="R19" s="60" t="n">
        <f aca="false">MAX(J19:K19)</f>
        <v>308.480253723111</v>
      </c>
      <c r="S19" s="60" t="n">
        <f aca="false">MAX(L19,N19)</f>
        <v>206.037903123278</v>
      </c>
      <c r="T19" s="60" t="n">
        <f aca="false">H19/H$2*H$5*T$5</f>
        <v>458.451918930574</v>
      </c>
      <c r="U19" s="61" t="n">
        <f aca="false">SUM(R19+O19,S19+P19,T19+Q19)-MIN(R19+O19,S19+P19,T19+Q19)</f>
        <v>766.932172653684</v>
      </c>
      <c r="V19" s="129" t="n">
        <v>1684</v>
      </c>
      <c r="W19" s="84"/>
      <c r="X19" s="56" t="n">
        <v>7732</v>
      </c>
      <c r="Y19" s="56" t="n">
        <v>8662</v>
      </c>
      <c r="Z19" s="57" t="n">
        <f aca="false">V19/V$2*V$5*Z$5</f>
        <v>193.54902741874</v>
      </c>
      <c r="AA19" s="57" t="n">
        <f aca="false">W19/W$2*W$5*AA$5</f>
        <v>0</v>
      </c>
      <c r="AB19" s="57" t="n">
        <f aca="false">Z19/MAX(Z$8:Z$107)*MAX(AA$8:AA$107)</f>
        <v>189.515645739912</v>
      </c>
      <c r="AC19" s="60"/>
      <c r="AD19" s="60"/>
      <c r="AE19" s="60"/>
      <c r="AF19" s="60" t="n">
        <f aca="false">MAX(AA19:AB19)</f>
        <v>189.515645739912</v>
      </c>
      <c r="AG19" s="60" t="n">
        <f aca="false">X19/X$2*X$5*AG$5</f>
        <v>375.09702457956</v>
      </c>
      <c r="AH19" s="60" t="n">
        <f aca="false">Y19/Y$2*Y$5*AH$5</f>
        <v>408.795263428866</v>
      </c>
      <c r="AI19" s="61" t="n">
        <f aca="false">SUM(AF19+AC19,AG19+AD19,AH19+AE19)-MIN(AF19+AC19,AG19+AD19,AH19+AE19)</f>
        <v>783.892288008426</v>
      </c>
      <c r="AJ19" s="56" t="n">
        <v>7732</v>
      </c>
      <c r="AK19" s="56" t="n">
        <v>8662</v>
      </c>
      <c r="AL19" s="65" t="n">
        <v>6280</v>
      </c>
      <c r="AM19" s="60"/>
      <c r="AN19" s="60"/>
      <c r="AO19" s="66"/>
      <c r="AP19" s="60" t="n">
        <f aca="false">AJ19/AJ$2*AJ$5*AP$5</f>
        <v>354.258300991807</v>
      </c>
      <c r="AQ19" s="60" t="n">
        <f aca="false">AK19/AK$2*AK$5*AQ$5</f>
        <v>334.468851896345</v>
      </c>
      <c r="AR19" s="60" t="n">
        <f aca="false">AL19/AL$2*AL$5*AR$5</f>
        <v>395.919303071985</v>
      </c>
      <c r="AS19" s="61" t="n">
        <f aca="false">SUM(AP19+AM19,AQ19+AN19,AR19+AO19)-MIN(AP19+AM19,AQ19+AN19,AR19+AO19)</f>
        <v>750.177604063792</v>
      </c>
      <c r="AT19" s="86" t="n">
        <v>8662</v>
      </c>
      <c r="AU19" s="69" t="n">
        <v>6280</v>
      </c>
      <c r="AV19" s="87" t="n">
        <v>9158</v>
      </c>
      <c r="AW19" s="88"/>
      <c r="AX19" s="88"/>
      <c r="AY19" s="89"/>
      <c r="AZ19" s="60" t="n">
        <f aca="false">AT19/AT$2*AT$5*AZ$5</f>
        <v>315.887249013214</v>
      </c>
      <c r="BA19" s="60" t="n">
        <f aca="false">AU19/AU$2*AU$5*BA$5</f>
        <v>323.933975240715</v>
      </c>
      <c r="BB19" s="60" t="n">
        <f aca="false">AV19/AV$2*AV$5*BB$5</f>
        <v>488.545101842871</v>
      </c>
      <c r="BC19" s="61" t="n">
        <f aca="false">SUM(AZ19+AW19,BA19+AX19,BB19+AY19)-MIN(AZ19+AW19,BA19+AX19,BB19+AY19)</f>
        <v>812.479077083586</v>
      </c>
      <c r="BD19" s="69" t="n">
        <v>6280</v>
      </c>
      <c r="BE19" s="90" t="n">
        <v>9158</v>
      </c>
      <c r="BF19" s="101" t="n">
        <v>7097</v>
      </c>
      <c r="BG19" s="88"/>
      <c r="BH19" s="89"/>
      <c r="BI19" s="102"/>
      <c r="BJ19" s="60" t="n">
        <f aca="false">BD19/BD$2*BD$5*BJ$5</f>
        <v>305.937643282898</v>
      </c>
      <c r="BK19" s="60" t="n">
        <f aca="false">BE19/BE$2*BE$5*BK$5</f>
        <v>399.718719689622</v>
      </c>
      <c r="BL19" s="77" t="n">
        <f aca="false">BF19/BF$2*BF$5*BL$5</f>
        <v>387.198690606091</v>
      </c>
      <c r="BM19" s="61" t="n">
        <f aca="false">SUM(BJ19+BG19,BK19+BH19,BL19+BI19)-MIN(BJ19+BG19,BK19+BH19,BL19+BI19)</f>
        <v>786.917410295713</v>
      </c>
      <c r="BN19" s="90" t="n">
        <v>9158</v>
      </c>
      <c r="BO19" s="103" t="n">
        <v>7097</v>
      </c>
      <c r="BP19" s="104" t="n">
        <v>2598</v>
      </c>
      <c r="BQ19" s="89"/>
      <c r="BR19" s="102"/>
      <c r="BS19" s="89"/>
      <c r="BT19" s="60" t="n">
        <f aca="false">BN19/BN$2*BN$5*BT$5</f>
        <v>413.970431823016</v>
      </c>
      <c r="BU19" s="60" t="n">
        <f aca="false">BO19/BO$2*BO$5*BU$5</f>
        <v>361.231761112996</v>
      </c>
      <c r="BV19" s="123" t="n">
        <f aca="false">$CO$66</f>
        <v>419.430211514534</v>
      </c>
      <c r="BW19" s="61" t="n">
        <f aca="false">SUM(BT19+BQ19,BU19+BR19,BV19+BS19)-MIN(BT19+BQ19,BU19+BR19,BV19+BS19)</f>
        <v>833.400643337551</v>
      </c>
      <c r="BX19" s="103" t="n">
        <v>7097</v>
      </c>
      <c r="BY19" s="81" t="n">
        <v>2598</v>
      </c>
      <c r="BZ19" s="81" t="n">
        <v>5383</v>
      </c>
      <c r="CA19" s="102"/>
      <c r="CB19" s="89"/>
      <c r="CD19" s="60" t="n">
        <f aca="false">BX19/BX$2*BX$5*CD$5</f>
        <v>341.163329940052</v>
      </c>
      <c r="CE19" s="123" t="n">
        <f aca="false">$CO$68</f>
        <v>343.170173057346</v>
      </c>
      <c r="CF19" s="60" t="n">
        <f aca="false">BZ19/BZ$2*BZ$5*CF$5</f>
        <v>489.768403639371</v>
      </c>
      <c r="CG19" s="61" t="n">
        <f aca="false">SUM(CD19+CA19,CE19+CB19,CF19+CC19)-MIN(CD19+CA19,CE19+CB19,CF19+CC19)</f>
        <v>832.938576696717</v>
      </c>
      <c r="CI19" s="97" t="s">
        <v>57</v>
      </c>
      <c r="CJ19" s="97"/>
      <c r="CK19" s="97"/>
      <c r="CL19" s="97"/>
      <c r="CM19" s="97"/>
      <c r="CN19" s="97"/>
      <c r="CO19" s="97"/>
    </row>
    <row r="20" customFormat="false" ht="12.9" hidden="false" customHeight="true" outlineLevel="0" collapsed="false">
      <c r="A20" s="52" t="n">
        <v>13</v>
      </c>
      <c r="B20" s="83" t="s">
        <v>58</v>
      </c>
      <c r="C20" s="54" t="s">
        <v>31</v>
      </c>
      <c r="D20" s="56" t="n">
        <v>5717</v>
      </c>
      <c r="E20" s="107" t="n">
        <v>2633</v>
      </c>
      <c r="F20" s="56" t="n">
        <v>2746</v>
      </c>
      <c r="G20" s="56" t="n">
        <v>1786</v>
      </c>
      <c r="H20" s="56" t="n">
        <v>7369</v>
      </c>
      <c r="I20" s="57" t="n">
        <f aca="false">D20/D$2*D$5*I$5</f>
        <v>344.153682719547</v>
      </c>
      <c r="J20" s="57" t="n">
        <f aca="false">E20/E$2*E$5*J$5</f>
        <v>253.188437672366</v>
      </c>
      <c r="K20" s="57" t="n">
        <f aca="false">I20/MAX(I$8:I$107)*MAX(J$8:J$107)</f>
        <v>363.763338014673</v>
      </c>
      <c r="L20" s="57" t="n">
        <f aca="false">F20/F$2*F$5*L$5</f>
        <v>335.973920413612</v>
      </c>
      <c r="M20" s="57" t="n">
        <f aca="false">G20/G$2*G$5*M$5</f>
        <v>232.518512794873</v>
      </c>
      <c r="N20" s="57" t="n">
        <f aca="false">M20/MAX(M$8:M$107)*MAX(L$8:L$107)</f>
        <v>237.34513662794</v>
      </c>
      <c r="O20" s="60"/>
      <c r="P20" s="60"/>
      <c r="Q20" s="60"/>
      <c r="R20" s="60" t="n">
        <f aca="false">MAX(J20:K20)</f>
        <v>363.763338014673</v>
      </c>
      <c r="S20" s="60" t="n">
        <f aca="false">MAX(L20,N20)</f>
        <v>335.973920413612</v>
      </c>
      <c r="T20" s="60" t="n">
        <f aca="false">H20/H$2*H$5*T$5</f>
        <v>436.928633031479</v>
      </c>
      <c r="U20" s="61" t="n">
        <f aca="false">SUM(R20+O20,S20+P20,T20+Q20)-MIN(R20+O20,S20+P20,T20+Q20)</f>
        <v>800.691971046152</v>
      </c>
      <c r="V20" s="85" t="n">
        <v>2746</v>
      </c>
      <c r="W20" s="56" t="n">
        <v>1786</v>
      </c>
      <c r="X20" s="56" t="n">
        <v>7369</v>
      </c>
      <c r="Y20" s="56" t="n">
        <v>8591</v>
      </c>
      <c r="Z20" s="57" t="n">
        <f aca="false">V20/V$2*V$5*Z$5</f>
        <v>315.609043522482</v>
      </c>
      <c r="AA20" s="57" t="n">
        <f aca="false">W20/W$2*W$5*AA$5</f>
        <v>218.312340348166</v>
      </c>
      <c r="AB20" s="57" t="n">
        <f aca="false">Z20/MAX(Z$8:Z$107)*MAX(AA$8:AA$107)</f>
        <v>309.032044656649</v>
      </c>
      <c r="AC20" s="60"/>
      <c r="AD20" s="60"/>
      <c r="AE20" s="60"/>
      <c r="AF20" s="60" t="n">
        <f aca="false">MAX(AA20:AB20)</f>
        <v>309.032044656649</v>
      </c>
      <c r="AG20" s="60" t="n">
        <f aca="false">X20/X$2*X$5*AG$5</f>
        <v>357.487063389392</v>
      </c>
      <c r="AH20" s="60" t="n">
        <f aca="false">Y20/Y$2*Y$5*AH$5</f>
        <v>405.444482581088</v>
      </c>
      <c r="AI20" s="61" t="n">
        <f aca="false">SUM(AF20+AC20,AG20+AD20,AH20+AE20)-MIN(AF20+AC20,AG20+AD20,AH20+AE20)</f>
        <v>762.93154597048</v>
      </c>
      <c r="AJ20" s="56" t="n">
        <v>7369</v>
      </c>
      <c r="AK20" s="56" t="n">
        <v>8591</v>
      </c>
      <c r="AL20" s="109"/>
      <c r="AM20" s="60"/>
      <c r="AN20" s="60"/>
      <c r="AO20" s="66"/>
      <c r="AP20" s="60" t="n">
        <f aca="false">AJ20/AJ$2*AJ$5*AP$5</f>
        <v>337.62667097887</v>
      </c>
      <c r="AQ20" s="60" t="n">
        <f aca="false">AK20/AK$2*AK$5*AQ$5</f>
        <v>331.727303929981</v>
      </c>
      <c r="AR20" s="60" t="n">
        <f aca="false">AL20/AL$2*AL$5*AR$5</f>
        <v>0</v>
      </c>
      <c r="AS20" s="61" t="n">
        <f aca="false">SUM(AP20+AM20,AQ20+AN20,AR20+AO20)-MIN(AP20+AM20,AQ20+AN20,AR20+AO20)</f>
        <v>669.353974908851</v>
      </c>
      <c r="AT20" s="86" t="n">
        <v>8591</v>
      </c>
      <c r="AU20" s="110"/>
      <c r="AV20" s="87" t="n">
        <v>7756</v>
      </c>
      <c r="AW20" s="88"/>
      <c r="AX20" s="88"/>
      <c r="AY20" s="89"/>
      <c r="AZ20" s="60" t="n">
        <f aca="false">AT20/AT$2*AT$5*AZ$5</f>
        <v>313.298009267204</v>
      </c>
      <c r="BA20" s="60" t="n">
        <f aca="false">AU20/AU$2*AU$5*BA$5</f>
        <v>0</v>
      </c>
      <c r="BB20" s="60" t="n">
        <f aca="false">AV20/AV$2*AV$5*BB$5</f>
        <v>413.753637245393</v>
      </c>
      <c r="BC20" s="61" t="n">
        <f aca="false">SUM(AZ20+AW20,BA20+AX20,BB20+AY20)-MIN(AZ20+AW20,BA20+AX20,BB20+AY20)</f>
        <v>727.051646512597</v>
      </c>
      <c r="BD20" s="110"/>
      <c r="BE20" s="90" t="n">
        <v>7756</v>
      </c>
      <c r="BF20" s="101" t="n">
        <v>7094</v>
      </c>
      <c r="BG20" s="88"/>
      <c r="BH20" s="89"/>
      <c r="BI20" s="76" t="n">
        <f aca="false">$CN$44</f>
        <v>0.747639371094115</v>
      </c>
      <c r="BJ20" s="60" t="n">
        <f aca="false">BD20/BD$2*BD$5*BJ$5</f>
        <v>0</v>
      </c>
      <c r="BK20" s="60" t="n">
        <f aca="false">BE20/BE$2*BE$5*BK$5</f>
        <v>338.525703200776</v>
      </c>
      <c r="BL20" s="77" t="n">
        <f aca="false">BF20/BF$2*BF$5*BL$5</f>
        <v>387.035016367424</v>
      </c>
      <c r="BM20" s="61" t="n">
        <f aca="false">SUM(BJ20+BG20,BK20+BH20,BL20+BI20)-MIN(BJ20+BG20,BK20+BH20,BL20+BI20)</f>
        <v>726.308358939294</v>
      </c>
      <c r="BN20" s="90" t="n">
        <v>7756</v>
      </c>
      <c r="BO20" s="103" t="n">
        <v>7094</v>
      </c>
      <c r="BP20" s="104" t="n">
        <v>8024</v>
      </c>
      <c r="BQ20" s="89"/>
      <c r="BR20" s="76"/>
      <c r="BS20" s="92"/>
      <c r="BT20" s="60" t="n">
        <f aca="false">BN20/BN$2*BN$5*BT$5</f>
        <v>350.595617953627</v>
      </c>
      <c r="BU20" s="60" t="n">
        <f aca="false">BO20/BO$2*BO$5*BU$5</f>
        <v>361.07906345436</v>
      </c>
      <c r="BV20" s="77" t="n">
        <f aca="false">BP20/BP$2*BP$5*BV$5</f>
        <v>443.671458731276</v>
      </c>
      <c r="BW20" s="61" t="n">
        <f aca="false">SUM(BT20+BQ20,BU20+BR20,BV20+BS20)-MIN(BT20+BQ20,BU20+BR20,BV20+BS20)</f>
        <v>804.750522185636</v>
      </c>
      <c r="BX20" s="103" t="n">
        <v>7094</v>
      </c>
      <c r="BY20" s="81" t="n">
        <v>8024</v>
      </c>
      <c r="BZ20" s="82" t="n">
        <v>4858</v>
      </c>
      <c r="CA20" s="76"/>
      <c r="CB20" s="92"/>
      <c r="CD20" s="60" t="n">
        <f aca="false">BX20/BX$2*BX$5*CD$5</f>
        <v>341.019115484674</v>
      </c>
      <c r="CE20" s="60" t="n">
        <f aca="false">BY20/BY$2*BY$5*CE$5</f>
        <v>363.003920780135</v>
      </c>
      <c r="CF20" s="60" t="n">
        <f aca="false">BZ20/BZ$2*BZ$5*CF$5</f>
        <v>442.001654259719</v>
      </c>
      <c r="CG20" s="61" t="n">
        <f aca="false">SUM(CD20+CA20,CE20+CB20,CF20+CC20)-MIN(CD20+CA20,CE20+CB20,CF20+CC20)</f>
        <v>805.005575039854</v>
      </c>
      <c r="CI20" s="105" t="s">
        <v>12</v>
      </c>
      <c r="CJ20" s="105" t="s">
        <v>36</v>
      </c>
      <c r="CK20" s="105" t="s">
        <v>37</v>
      </c>
      <c r="CL20" s="106" t="s">
        <v>38</v>
      </c>
      <c r="CM20" s="106" t="s">
        <v>39</v>
      </c>
      <c r="CN20" s="97" t="s">
        <v>59</v>
      </c>
      <c r="CO20" s="97"/>
    </row>
    <row r="21" customFormat="false" ht="12.9" hidden="false" customHeight="true" outlineLevel="0" collapsed="false">
      <c r="A21" s="52" t="n">
        <v>14</v>
      </c>
      <c r="B21" s="83" t="s">
        <v>60</v>
      </c>
      <c r="C21" s="139" t="s">
        <v>61</v>
      </c>
      <c r="D21" s="55"/>
      <c r="E21" s="84"/>
      <c r="F21" s="55"/>
      <c r="G21" s="55"/>
      <c r="H21" s="55"/>
      <c r="I21" s="57" t="n">
        <f aca="false">D21/D$2*D$5*I$5</f>
        <v>0</v>
      </c>
      <c r="J21" s="57" t="n">
        <f aca="false">E21/E$2*E$5*J$5</f>
        <v>0</v>
      </c>
      <c r="K21" s="57" t="n">
        <f aca="false">I21/MAX(I$8:I$107)*MAX(J$8:J$107)</f>
        <v>0</v>
      </c>
      <c r="L21" s="57" t="n">
        <f aca="false">F21/F$2*F$5*L$5</f>
        <v>0</v>
      </c>
      <c r="M21" s="57" t="n">
        <f aca="false">G21/G$2*G$5*M$5</f>
        <v>0</v>
      </c>
      <c r="N21" s="57" t="n">
        <f aca="false">M21/MAX(M$8:M$107)*MAX(L$8:L$107)</f>
        <v>0</v>
      </c>
      <c r="O21" s="60"/>
      <c r="P21" s="60"/>
      <c r="Q21" s="60"/>
      <c r="R21" s="60" t="n">
        <f aca="false">MAX(J21:K21)</f>
        <v>0</v>
      </c>
      <c r="S21" s="60" t="n">
        <f aca="false">MAX(L21,N21)</f>
        <v>0</v>
      </c>
      <c r="T21" s="60" t="n">
        <f aca="false">H21/H$2*H$5*T$5</f>
        <v>0</v>
      </c>
      <c r="U21" s="61" t="n">
        <f aca="false">SUM(R21+O21,S21+P21,T21+Q21)-MIN(R21+O21,S21+P21,T21+Q21)</f>
        <v>0</v>
      </c>
      <c r="V21" s="108"/>
      <c r="W21" s="55"/>
      <c r="X21" s="55"/>
      <c r="Y21" s="55"/>
      <c r="Z21" s="57" t="n">
        <f aca="false">V21/V$2*V$5*Z$5</f>
        <v>0</v>
      </c>
      <c r="AA21" s="57" t="n">
        <f aca="false">W21/W$2*W$5*AA$5</f>
        <v>0</v>
      </c>
      <c r="AB21" s="57" t="n">
        <f aca="false">Z21/MAX(Z$8:Z$107)*MAX(AA$8:AA$107)</f>
        <v>0</v>
      </c>
      <c r="AC21" s="60"/>
      <c r="AD21" s="60"/>
      <c r="AE21" s="60"/>
      <c r="AF21" s="60" t="n">
        <f aca="false">MAX(AA21:AB21)</f>
        <v>0</v>
      </c>
      <c r="AG21" s="60" t="n">
        <f aca="false">X21/X$2*X$5*AG$5</f>
        <v>0</v>
      </c>
      <c r="AH21" s="60" t="n">
        <f aca="false">Y21/Y$2*Y$5*AH$5</f>
        <v>0</v>
      </c>
      <c r="AI21" s="61" t="n">
        <f aca="false">SUM(AF21+AC21,AG21+AD21,AH21+AE21)-MIN(AF21+AC21,AG21+AD21,AH21+AE21)</f>
        <v>0</v>
      </c>
      <c r="AJ21" s="55"/>
      <c r="AK21" s="55"/>
      <c r="AL21" s="127" t="n">
        <v>5997</v>
      </c>
      <c r="AM21" s="60"/>
      <c r="AN21" s="60"/>
      <c r="AO21" s="66"/>
      <c r="AP21" s="60" t="n">
        <f aca="false">AJ21/AJ$2*AJ$5*AP$5</f>
        <v>0</v>
      </c>
      <c r="AQ21" s="60" t="n">
        <f aca="false">AK21/AK$2*AK$5*AQ$5</f>
        <v>0</v>
      </c>
      <c r="AR21" s="60" t="n">
        <f aca="false">AL21/AL$2*AL$5*AR$5</f>
        <v>378.077716643741</v>
      </c>
      <c r="AS21" s="61" t="n">
        <f aca="false">SUM(AP21+AM21,AQ21+AN21,AR21+AO21)-MIN(AP21+AM21,AQ21+AN21,AR21+AO21)</f>
        <v>378.077716643741</v>
      </c>
      <c r="AT21" s="132"/>
      <c r="AU21" s="128" t="n">
        <v>5997</v>
      </c>
      <c r="AV21" s="87" t="n">
        <v>8586</v>
      </c>
      <c r="AW21" s="88"/>
      <c r="AX21" s="88"/>
      <c r="AY21" s="89"/>
      <c r="AZ21" s="60" t="n">
        <f aca="false">AT21/AT$2*AT$5*AZ$5</f>
        <v>0</v>
      </c>
      <c r="BA21" s="60" t="n">
        <f aca="false">AU21/AU$2*AU$5*BA$5</f>
        <v>309.336313617607</v>
      </c>
      <c r="BB21" s="60" t="n">
        <f aca="false">AV21/AV$2*AV$5*BB$5</f>
        <v>458.031037827352</v>
      </c>
      <c r="BC21" s="61" t="n">
        <f aca="false">SUM(AZ21+AW21,BA21+AX21,BB21+AY21)-MIN(AZ21+AW21,BA21+AX21,BB21+AY21)</f>
        <v>767.367351444959</v>
      </c>
      <c r="BD21" s="128" t="n">
        <v>5997</v>
      </c>
      <c r="BE21" s="90" t="n">
        <v>8586</v>
      </c>
      <c r="BF21" s="101" t="n">
        <v>7410</v>
      </c>
      <c r="BG21" s="88"/>
      <c r="BH21" s="89"/>
      <c r="BI21" s="76" t="n">
        <f aca="false">$CN$48</f>
        <v>4.3411318321595</v>
      </c>
      <c r="BJ21" s="60" t="n">
        <f aca="false">BD21/BD$2*BD$5*BJ$5</f>
        <v>292.150962861073</v>
      </c>
      <c r="BK21" s="60" t="n">
        <f aca="false">BE21/BE$2*BE$5*BK$5</f>
        <v>374.752667313288</v>
      </c>
      <c r="BL21" s="77" t="n">
        <f aca="false">BF21/BF$2*BF$5*BL$5</f>
        <v>404.275369506993</v>
      </c>
      <c r="BM21" s="61" t="n">
        <f aca="false">SUM(BJ21+BG21,BK21+BH21,BL21+BI21)-MIN(BJ21+BG21,BK21+BH21,BL21+BI21)</f>
        <v>783.369168652441</v>
      </c>
      <c r="BN21" s="90" t="n">
        <v>8586</v>
      </c>
      <c r="BO21" s="103" t="n">
        <v>7410</v>
      </c>
      <c r="BP21" s="101"/>
      <c r="BQ21" s="89"/>
      <c r="BR21" s="76"/>
      <c r="BS21" s="92"/>
      <c r="BT21" s="60" t="n">
        <f aca="false">BN21/BN$2*BN$5*BT$5</f>
        <v>388.114231014678</v>
      </c>
      <c r="BU21" s="60" t="n">
        <f aca="false">BO21/BO$2*BO$5*BU$5</f>
        <v>377.163216830675</v>
      </c>
      <c r="BV21" s="77" t="n">
        <f aca="false">BP21/BP$2*BP$5*BV$5</f>
        <v>0</v>
      </c>
      <c r="BW21" s="61" t="n">
        <f aca="false">SUM(BT21+BQ21,BU21+BR21,BV21+BS21)-MIN(BT21+BQ21,BU21+BR21,BV21+BS21)</f>
        <v>765.277447845353</v>
      </c>
      <c r="BX21" s="103" t="n">
        <v>7410</v>
      </c>
      <c r="BY21" s="124"/>
      <c r="BZ21" s="82" t="n">
        <v>4671</v>
      </c>
      <c r="CA21" s="76"/>
      <c r="CB21" s="92"/>
      <c r="CD21" s="60" t="n">
        <f aca="false">BX21/BX$2*BX$5*CD$5</f>
        <v>356.209704784527</v>
      </c>
      <c r="CE21" s="60" t="n">
        <f aca="false">BY21/BY$2*BY$5*CE$5</f>
        <v>0</v>
      </c>
      <c r="CF21" s="60" t="n">
        <f aca="false">BZ21/BZ$2*BZ$5*CF$5</f>
        <v>424.987593052109</v>
      </c>
      <c r="CG21" s="61" t="n">
        <f aca="false">SUM(CD21+CA21,CE21+CB21,CF21+CC21)-MIN(CD21+CA21,CE21+CB21,CF21+CC21)</f>
        <v>781.197297836636</v>
      </c>
      <c r="CI21" s="113" t="s">
        <v>62</v>
      </c>
      <c r="CJ21" s="113" t="s">
        <v>45</v>
      </c>
      <c r="CK21" s="114" t="n">
        <v>2013</v>
      </c>
      <c r="CL21" s="115" t="n">
        <v>388.196628516271</v>
      </c>
      <c r="CM21" s="140" t="n">
        <v>891.25</v>
      </c>
      <c r="CN21" s="115" t="n">
        <f aca="false">(CM21-860)/1000*CL21</f>
        <v>12.1311446411335</v>
      </c>
      <c r="CO21" s="141"/>
    </row>
    <row r="22" customFormat="false" ht="12.9" hidden="false" customHeight="true" outlineLevel="0" collapsed="false">
      <c r="A22" s="52" t="n">
        <v>15</v>
      </c>
      <c r="B22" s="83" t="s">
        <v>63</v>
      </c>
      <c r="C22" s="139" t="s">
        <v>31</v>
      </c>
      <c r="D22" s="55"/>
      <c r="E22" s="56" t="n">
        <v>0</v>
      </c>
      <c r="F22" s="55"/>
      <c r="G22" s="56" t="n">
        <v>0</v>
      </c>
      <c r="H22" s="55"/>
      <c r="I22" s="57" t="n">
        <f aca="false">D22/D$2*D$5*I$5</f>
        <v>0</v>
      </c>
      <c r="J22" s="57" t="n">
        <f aca="false">E22/E$2*E$5*J$5</f>
        <v>0</v>
      </c>
      <c r="K22" s="57" t="n">
        <f aca="false">I22/MAX(I$8:I$107)*MAX(J$8:J$107)</f>
        <v>0</v>
      </c>
      <c r="L22" s="57" t="n">
        <f aca="false">F22/F$2*F$5*L$5</f>
        <v>0</v>
      </c>
      <c r="M22" s="57" t="n">
        <f aca="false">G22/G$2*G$5*M$5</f>
        <v>0</v>
      </c>
      <c r="N22" s="57" t="n">
        <f aca="false">M22/MAX(M$8:M$107)*MAX(L$8:L$107)</f>
        <v>0</v>
      </c>
      <c r="O22" s="60"/>
      <c r="P22" s="60"/>
      <c r="Q22" s="60"/>
      <c r="R22" s="60" t="n">
        <f aca="false">MAX(J22:K22)</f>
        <v>0</v>
      </c>
      <c r="S22" s="60" t="n">
        <f aca="false">MAX(L22,N22)</f>
        <v>0</v>
      </c>
      <c r="T22" s="60" t="n">
        <f aca="false">H22/H$2*H$5*T$5</f>
        <v>0</v>
      </c>
      <c r="U22" s="61" t="n">
        <f aca="false">SUM(R22+O22,S22+P22,T22+Q22)-MIN(R22+O22,S22+P22,T22+Q22)</f>
        <v>0</v>
      </c>
      <c r="V22" s="108"/>
      <c r="W22" s="56" t="n">
        <v>0</v>
      </c>
      <c r="X22" s="55"/>
      <c r="Y22" s="55"/>
      <c r="Z22" s="57" t="n">
        <f aca="false">V22/V$2*V$5*Z$5</f>
        <v>0</v>
      </c>
      <c r="AA22" s="57" t="n">
        <f aca="false">W22/W$2*W$5*AA$5</f>
        <v>0</v>
      </c>
      <c r="AB22" s="57" t="n">
        <f aca="false">Z22/MAX(Z$8:Z$107)*MAX(AA$8:AA$107)</f>
        <v>0</v>
      </c>
      <c r="AC22" s="60"/>
      <c r="AD22" s="60"/>
      <c r="AE22" s="60"/>
      <c r="AF22" s="60" t="n">
        <f aca="false">MAX(AA22:AB22)</f>
        <v>0</v>
      </c>
      <c r="AG22" s="60" t="n">
        <f aca="false">X22/X$2*X$5*AG$5</f>
        <v>0</v>
      </c>
      <c r="AH22" s="60" t="n">
        <f aca="false">Y22/Y$2*Y$5*AH$5</f>
        <v>0</v>
      </c>
      <c r="AI22" s="61" t="n">
        <f aca="false">SUM(AF22+AC22,AG22+AD22,AH22+AE22)-MIN(AF22+AC22,AG22+AD22,AH22+AE22)</f>
        <v>0</v>
      </c>
      <c r="AJ22" s="55"/>
      <c r="AK22" s="55"/>
      <c r="AL22" s="109"/>
      <c r="AM22" s="60"/>
      <c r="AN22" s="60"/>
      <c r="AO22" s="66"/>
      <c r="AP22" s="60" t="n">
        <f aca="false">AJ22/AJ$2*AJ$5*AP$5</f>
        <v>0</v>
      </c>
      <c r="AQ22" s="60" t="n">
        <f aca="false">AK22/AK$2*AK$5*AQ$5</f>
        <v>0</v>
      </c>
      <c r="AR22" s="60" t="n">
        <f aca="false">AL22/AL$2*AL$5*AR$5</f>
        <v>0</v>
      </c>
      <c r="AS22" s="61" t="n">
        <f aca="false">SUM(AP22+AM22,AQ22+AN22,AR22+AO22)-MIN(AP22+AM22,AQ22+AN22,AR22+AO22)</f>
        <v>0</v>
      </c>
      <c r="AT22" s="132"/>
      <c r="AU22" s="110"/>
      <c r="AV22" s="87" t="n">
        <v>5432</v>
      </c>
      <c r="AW22" s="88"/>
      <c r="AX22" s="88"/>
      <c r="AY22" s="89"/>
      <c r="AZ22" s="60" t="n">
        <f aca="false">AT22/AT$2*AT$5*AZ$5</f>
        <v>0</v>
      </c>
      <c r="BA22" s="60" t="n">
        <f aca="false">AU22/AU$2*AU$5*BA$5</f>
        <v>0</v>
      </c>
      <c r="BB22" s="60" t="n">
        <f aca="false">AV22/AV$2*AV$5*BB$5</f>
        <v>289.776915615907</v>
      </c>
      <c r="BC22" s="61" t="n">
        <f aca="false">SUM(AZ22+AW22,BA22+AX22,BB22+AY22)-MIN(AZ22+AW22,BA22+AX22,BB22+AY22)</f>
        <v>289.776915615907</v>
      </c>
      <c r="BD22" s="110"/>
      <c r="BE22" s="90" t="n">
        <v>5432</v>
      </c>
      <c r="BF22" s="142"/>
      <c r="BG22" s="88"/>
      <c r="BH22" s="89"/>
      <c r="BJ22" s="60" t="n">
        <f aca="false">BD22/BD$2*BD$5*BJ$5</f>
        <v>0</v>
      </c>
      <c r="BK22" s="60" t="n">
        <f aca="false">BE22/BE$2*BE$5*BK$5</f>
        <v>237.090203685742</v>
      </c>
      <c r="BL22" s="77" t="n">
        <f aca="false">BF22/BF$2*BF$5*BL$5</f>
        <v>0</v>
      </c>
      <c r="BM22" s="61" t="n">
        <f aca="false">SUM(BJ22+BG22,BK22+BH22,BL22+BI22)-MIN(BJ22+BG22,BK22+BH22,BL22+BI22)</f>
        <v>237.090203685742</v>
      </c>
      <c r="BN22" s="90" t="n">
        <v>5432</v>
      </c>
      <c r="BO22" s="119"/>
      <c r="BP22" s="104" t="n">
        <v>9765</v>
      </c>
      <c r="BQ22" s="89"/>
      <c r="BR22" s="102"/>
      <c r="BS22" s="89"/>
      <c r="BT22" s="60" t="n">
        <f aca="false">BN22/BN$2*BN$5*BT$5</f>
        <v>245.543501382685</v>
      </c>
      <c r="BU22" s="60" t="n">
        <f aca="false">BO22/BO$2*BO$5*BU$5</f>
        <v>0</v>
      </c>
      <c r="BV22" s="77" t="n">
        <f aca="false">BP22/BP$2*BP$5*BV$5</f>
        <v>539.936664320901</v>
      </c>
      <c r="BW22" s="61" t="n">
        <f aca="false">SUM(BT22+BQ22,BU22+BR22,BV22+BS22)-MIN(BT22+BQ22,BU22+BR22,BV22+BS22)</f>
        <v>785.480165703585</v>
      </c>
      <c r="BX22" s="119"/>
      <c r="BY22" s="81" t="n">
        <v>9765</v>
      </c>
      <c r="BZ22" s="82" t="n">
        <v>3453</v>
      </c>
      <c r="CA22" s="102"/>
      <c r="CB22" s="89"/>
      <c r="CD22" s="60" t="n">
        <f aca="false">BX22/BX$2*BX$5*CD$5</f>
        <v>0</v>
      </c>
      <c r="CE22" s="60" t="n">
        <f aca="false">BY22/BY$2*BY$5*CE$5</f>
        <v>441.766361717101</v>
      </c>
      <c r="CF22" s="60" t="n">
        <f aca="false">BZ22/BZ$2*BZ$5*CF$5</f>
        <v>314.168734491315</v>
      </c>
      <c r="CG22" s="61" t="n">
        <f aca="false">SUM(CD22+CA22,CE22+CB22,CF22+CC22)-MIN(CD22+CA22,CE22+CB22,CF22+CC22)</f>
        <v>755.935096208416</v>
      </c>
      <c r="CI22" s="113" t="s">
        <v>64</v>
      </c>
      <c r="CJ22" s="113" t="s">
        <v>45</v>
      </c>
      <c r="CK22" s="114" t="n">
        <v>2013</v>
      </c>
      <c r="CL22" s="115" t="n">
        <v>388.196628516271</v>
      </c>
      <c r="CM22" s="115" t="n">
        <v>870.95</v>
      </c>
      <c r="CN22" s="115" t="n">
        <f aca="false">(CM22-860)/1000*CL22</f>
        <v>4.25075308225319</v>
      </c>
      <c r="CO22" s="141"/>
    </row>
    <row r="23" customFormat="false" ht="12.9" hidden="false" customHeight="true" outlineLevel="0" collapsed="false">
      <c r="A23" s="52" t="n">
        <v>16</v>
      </c>
      <c r="B23" s="83" t="s">
        <v>65</v>
      </c>
      <c r="C23" s="54" t="s">
        <v>31</v>
      </c>
      <c r="D23" s="56" t="n">
        <v>5179</v>
      </c>
      <c r="E23" s="107" t="n">
        <v>2665</v>
      </c>
      <c r="F23" s="56" t="n">
        <v>2375</v>
      </c>
      <c r="G23" s="56" t="n">
        <v>2213</v>
      </c>
      <c r="H23" s="56" t="n">
        <v>2697</v>
      </c>
      <c r="I23" s="57" t="n">
        <f aca="false">D23/D$2*D$5*I$5</f>
        <v>311.766997167139</v>
      </c>
      <c r="J23" s="57" t="n">
        <f aca="false">E23/E$2*E$5*J$5</f>
        <v>256.26554743519</v>
      </c>
      <c r="K23" s="57" t="n">
        <f aca="false">I23/MAX(I$8:I$107)*MAX(J$8:J$107)</f>
        <v>329.531279968164</v>
      </c>
      <c r="L23" s="57" t="n">
        <f aca="false">F23/F$2*F$5*L$5</f>
        <v>290.581959571132</v>
      </c>
      <c r="M23" s="57" t="n">
        <f aca="false">G23/G$2*G$5*M$5</f>
        <v>288.109445025226</v>
      </c>
      <c r="N23" s="57" t="n">
        <f aca="false">M23/MAX(M$8:M$107)*MAX(L$8:L$107)</f>
        <v>294.090026516031</v>
      </c>
      <c r="O23" s="60"/>
      <c r="P23" s="60" t="n">
        <f aca="false">$CN$25</f>
        <v>27.7565967737424</v>
      </c>
      <c r="Q23" s="60"/>
      <c r="R23" s="60" t="n">
        <f aca="false">MAX(J23:K23)</f>
        <v>329.531279968164</v>
      </c>
      <c r="S23" s="60" t="n">
        <f aca="false">MAX(L23,N23)</f>
        <v>294.090026516031</v>
      </c>
      <c r="T23" s="60" t="n">
        <f aca="false">H23/H$2*H$5*T$5</f>
        <v>159.912677878396</v>
      </c>
      <c r="U23" s="61" t="n">
        <f aca="false">SUM(R23+O23,S23+P23,T23+Q23)-MIN(R23+O23,S23+P23,T23+Q23)</f>
        <v>651.377903257937</v>
      </c>
      <c r="V23" s="85" t="n">
        <v>2375</v>
      </c>
      <c r="W23" s="56" t="n">
        <v>2213</v>
      </c>
      <c r="X23" s="56" t="n">
        <v>2697</v>
      </c>
      <c r="Y23" s="56" t="n">
        <v>7701</v>
      </c>
      <c r="Z23" s="57" t="n">
        <f aca="false">V23/V$2*V$5*Z$5</f>
        <v>272.968491757427</v>
      </c>
      <c r="AA23" s="57" t="n">
        <f aca="false">W23/W$2*W$5*AA$5</f>
        <v>270.506836052906</v>
      </c>
      <c r="AB23" s="57" t="n">
        <f aca="false">Z23/MAX(Z$8:Z$107)*MAX(AA$8:AA$107)</f>
        <v>267.280082323213</v>
      </c>
      <c r="AC23" s="60" t="n">
        <f aca="false">$CN$25*$AF$5/$AH$5</f>
        <v>19.552900288329</v>
      </c>
      <c r="AD23" s="60"/>
      <c r="AE23" s="60"/>
      <c r="AF23" s="60" t="n">
        <f aca="false">MAX(AA23:AB23)</f>
        <v>270.506836052906</v>
      </c>
      <c r="AG23" s="60" t="n">
        <f aca="false">X23/X$2*X$5*AG$5</f>
        <v>130.837645536869</v>
      </c>
      <c r="AH23" s="60" t="n">
        <f aca="false">Y23/Y$2*Y$5*AH$5</f>
        <v>363.441736742749</v>
      </c>
      <c r="AI23" s="61" t="n">
        <f aca="false">SUM(AF23+AC23,AG23+AD23,AH23+AE23)-MIN(AF23+AC23,AG23+AD23,AH23+AE23)</f>
        <v>653.501473083985</v>
      </c>
      <c r="AJ23" s="56" t="n">
        <v>2697</v>
      </c>
      <c r="AK23" s="56" t="n">
        <v>7701</v>
      </c>
      <c r="AL23" s="65" t="n">
        <v>7506</v>
      </c>
      <c r="AM23" s="60"/>
      <c r="AN23" s="60"/>
      <c r="AO23" s="66"/>
      <c r="AP23" s="60" t="n">
        <f aca="false">AJ23/AJ$2*AJ$5*AP$5</f>
        <v>123.568887451488</v>
      </c>
      <c r="AQ23" s="60" t="n">
        <f aca="false">AK23/AK$2*AK$5*AQ$5</f>
        <v>297.36142097134</v>
      </c>
      <c r="AR23" s="60" t="n">
        <f aca="false">AL23/AL$2*AL$5*AR$5</f>
        <v>473.211829436039</v>
      </c>
      <c r="AS23" s="61" t="n">
        <f aca="false">SUM(AP23+AM23,AQ23+AN23,AR23+AO23)-MIN(AP23+AM23,AQ23+AN23,AR23+AO23)</f>
        <v>770.573250407379</v>
      </c>
      <c r="AT23" s="86" t="n">
        <v>7701</v>
      </c>
      <c r="AU23" s="69" t="n">
        <v>7506</v>
      </c>
      <c r="AV23" s="87" t="n">
        <v>8387</v>
      </c>
      <c r="AW23" s="88"/>
      <c r="AX23" s="88"/>
      <c r="AY23" s="89"/>
      <c r="AZ23" s="60" t="n">
        <f aca="false">AT23/AT$2*AT$5*AZ$5</f>
        <v>280.841342028488</v>
      </c>
      <c r="BA23" s="60" t="n">
        <f aca="false">AU23/AU$2*AU$5*BA$5</f>
        <v>387.173314993122</v>
      </c>
      <c r="BB23" s="60" t="n">
        <f aca="false">AV23/AV$2*AV$5*BB$5</f>
        <v>447.415130940834</v>
      </c>
      <c r="BC23" s="61" t="n">
        <f aca="false">SUM(AZ23+AW23,BA23+AX23,BB23+AY23)-MIN(AZ23+AW23,BA23+AX23,BB23+AY23)</f>
        <v>834.588445933957</v>
      </c>
      <c r="BD23" s="69" t="n">
        <v>7506</v>
      </c>
      <c r="BE23" s="90" t="n">
        <v>8387</v>
      </c>
      <c r="BF23" s="101" t="n">
        <v>3864</v>
      </c>
      <c r="BG23" s="88"/>
      <c r="BH23" s="89"/>
      <c r="BI23" s="102"/>
      <c r="BJ23" s="60" t="n">
        <f aca="false">BD23/BD$2*BD$5*BJ$5</f>
        <v>365.663686382393</v>
      </c>
      <c r="BK23" s="60" t="n">
        <f aca="false">BE23/BE$2*BE$5*BK$5</f>
        <v>366.066925315228</v>
      </c>
      <c r="BL23" s="77" t="n">
        <f aca="false">BF23/BF$2*BF$5*BL$5</f>
        <v>210.812419402837</v>
      </c>
      <c r="BM23" s="61" t="n">
        <f aca="false">SUM(BJ23+BG23,BK23+BH23,BL23+BI23)-MIN(BJ23+BG23,BK23+BH23,BL23+BI23)</f>
        <v>731.730611697621</v>
      </c>
      <c r="BN23" s="90" t="n">
        <v>8387</v>
      </c>
      <c r="BO23" s="103" t="n">
        <v>3864</v>
      </c>
      <c r="BP23" s="104" t="n">
        <v>8898</v>
      </c>
      <c r="BQ23" s="89"/>
      <c r="BR23" s="102"/>
      <c r="BS23" s="89"/>
      <c r="BT23" s="60" t="n">
        <f aca="false">BN23/BN$2*BN$5*BT$5</f>
        <v>379.118804509679</v>
      </c>
      <c r="BU23" s="60" t="n">
        <f aca="false">BO23/BO$2*BO$5*BU$5</f>
        <v>196.67458432304</v>
      </c>
      <c r="BV23" s="77" t="n">
        <f aca="false">BP23/BP$2*BP$5*BV$5</f>
        <v>491.997587212225</v>
      </c>
      <c r="BW23" s="61" t="n">
        <f aca="false">SUM(BT23+BQ23,BU23+BR23,BV23+BS23)-MIN(BT23+BQ23,BU23+BR23,BV23+BS23)</f>
        <v>871.116391721904</v>
      </c>
      <c r="BX23" s="103" t="n">
        <v>3864</v>
      </c>
      <c r="BY23" s="81" t="n">
        <v>8898</v>
      </c>
      <c r="BZ23" s="81" t="n">
        <v>3692</v>
      </c>
      <c r="CA23" s="102"/>
      <c r="CB23" s="89"/>
      <c r="CD23" s="60" t="n">
        <f aca="false">BX23/BX$2*BX$5*CD$5</f>
        <v>185.748218527316</v>
      </c>
      <c r="CE23" s="60" t="n">
        <f aca="false">BY23/BY$2*BY$5*CE$5</f>
        <v>402.543480446366</v>
      </c>
      <c r="CF23" s="60" t="n">
        <f aca="false">BZ23/BZ$2*BZ$5*CF$5</f>
        <v>335.913978494624</v>
      </c>
      <c r="CG23" s="61" t="n">
        <f aca="false">SUM(CD23+CA23,CE23+CB23,CF23+CC23)-MIN(CD23+CA23,CE23+CB23,CF23+CC23)</f>
        <v>738.457458940989</v>
      </c>
      <c r="CI23" s="115" t="s">
        <v>50</v>
      </c>
      <c r="CJ23" s="115" t="s">
        <v>66</v>
      </c>
      <c r="CK23" s="114" t="n">
        <v>2013</v>
      </c>
      <c r="CL23" s="115" t="n">
        <v>388.196628516271</v>
      </c>
      <c r="CM23" s="115" t="n">
        <v>865.29</v>
      </c>
      <c r="CN23" s="115" t="n">
        <f aca="false">(CM23-860)/1000*CL23</f>
        <v>2.05356016485106</v>
      </c>
      <c r="CO23" s="141"/>
    </row>
    <row r="24" customFormat="false" ht="12.9" hidden="false" customHeight="true" outlineLevel="0" collapsed="false">
      <c r="A24" s="52" t="n">
        <v>17</v>
      </c>
      <c r="B24" s="83" t="s">
        <v>67</v>
      </c>
      <c r="C24" s="54" t="s">
        <v>43</v>
      </c>
      <c r="D24" s="55"/>
      <c r="E24" s="143" t="n">
        <v>762</v>
      </c>
      <c r="F24" s="56" t="n">
        <v>1525</v>
      </c>
      <c r="G24" s="56" t="n">
        <v>1075</v>
      </c>
      <c r="H24" s="55"/>
      <c r="I24" s="57" t="n">
        <f aca="false">D24/D$2*D$5*I$5</f>
        <v>0</v>
      </c>
      <c r="J24" s="57" t="n">
        <f aca="false">E24/E$2*E$5*J$5</f>
        <v>73.2736762272476</v>
      </c>
      <c r="K24" s="57" t="n">
        <f aca="false">I24/MAX(I$8:I$107)*MAX(J$8:J$107)</f>
        <v>0</v>
      </c>
      <c r="L24" s="57" t="n">
        <f aca="false">F24/F$2*F$5*L$5</f>
        <v>186.584205619358</v>
      </c>
      <c r="M24" s="57" t="n">
        <f aca="false">G24/G$2*G$5*M$5</f>
        <v>139.953752102177</v>
      </c>
      <c r="N24" s="57" t="n">
        <f aca="false">M24/MAX(M$8:M$107)*MAX(L$8:L$107)</f>
        <v>142.858914823648</v>
      </c>
      <c r="O24" s="60"/>
      <c r="P24" s="60"/>
      <c r="Q24" s="60"/>
      <c r="R24" s="60" t="n">
        <f aca="false">MAX(J24:K24)</f>
        <v>73.2736762272476</v>
      </c>
      <c r="S24" s="60" t="n">
        <f aca="false">MAX(L24,N24)</f>
        <v>186.584205619358</v>
      </c>
      <c r="T24" s="60" t="n">
        <f aca="false">H24/H$2*H$5*T$5</f>
        <v>0</v>
      </c>
      <c r="U24" s="61" t="n">
        <f aca="false">SUM(R24+O24,S24+P24,T24+Q24)-MIN(R24+O24,S24+P24,T24+Q24)</f>
        <v>259.857881846606</v>
      </c>
      <c r="V24" s="85" t="n">
        <v>1525</v>
      </c>
      <c r="W24" s="56" t="n">
        <v>1075</v>
      </c>
      <c r="X24" s="55"/>
      <c r="Y24" s="55" t="n">
        <v>5338</v>
      </c>
      <c r="Z24" s="57" t="n">
        <f aca="false">V24/V$2*V$5*Z$5</f>
        <v>175.274505233716</v>
      </c>
      <c r="AA24" s="57" t="n">
        <f aca="false">W24/W$2*W$5*AA$5</f>
        <v>131.40300440889</v>
      </c>
      <c r="AB24" s="57" t="n">
        <f aca="false">Z24/MAX(Z$8:Z$107)*MAX(AA$8:AA$107)</f>
        <v>171.62194759701</v>
      </c>
      <c r="AC24" s="60"/>
      <c r="AD24" s="60"/>
      <c r="AE24" s="60"/>
      <c r="AF24" s="60" t="n">
        <f aca="false">MAX(AA24:AB24)</f>
        <v>171.62194759701</v>
      </c>
      <c r="AG24" s="60" t="n">
        <f aca="false">X24/X$2*X$5*AG$5</f>
        <v>0</v>
      </c>
      <c r="AH24" s="60" t="n">
        <f aca="false">Y24/Y$2*Y$5*AH$5</f>
        <v>251.922086837137</v>
      </c>
      <c r="AI24" s="61" t="n">
        <f aca="false">SUM(AF24+AC24,AG24+AD24,AH24+AE24)-MIN(AF24+AC24,AG24+AD24,AH24+AE24)</f>
        <v>423.544034434148</v>
      </c>
      <c r="AJ24" s="55"/>
      <c r="AK24" s="55" t="n">
        <v>5338</v>
      </c>
      <c r="AL24" s="127" t="n">
        <v>6468</v>
      </c>
      <c r="AM24" s="60"/>
      <c r="AN24" s="60"/>
      <c r="AO24" s="66"/>
      <c r="AP24" s="60" t="n">
        <f aca="false">AJ24/AJ$2*AJ$5*AP$5</f>
        <v>0</v>
      </c>
      <c r="AQ24" s="60" t="n">
        <f aca="false">AK24/AK$2*AK$5*AQ$5</f>
        <v>206.118071048567</v>
      </c>
      <c r="AR24" s="60" t="n">
        <f aca="false">AL24/AL$2*AL$5*AR$5</f>
        <v>407.77166437414</v>
      </c>
      <c r="AS24" s="61" t="n">
        <f aca="false">SUM(AP24+AM24,AQ24+AN24,AR24+AO24)-MIN(AP24+AM24,AQ24+AN24,AR24+AO24)</f>
        <v>613.889735422707</v>
      </c>
      <c r="AT24" s="132" t="n">
        <v>5338</v>
      </c>
      <c r="AU24" s="128" t="n">
        <v>6468</v>
      </c>
      <c r="AV24" s="88"/>
      <c r="AW24" s="88"/>
      <c r="AX24" s="88"/>
      <c r="AY24" s="89"/>
      <c r="AZ24" s="60" t="n">
        <f aca="false">AT24/AT$2*AT$5*AZ$5</f>
        <v>194.667067101424</v>
      </c>
      <c r="BA24" s="60" t="n">
        <f aca="false">AU24/AU$2*AU$5*BA$5</f>
        <v>333.63136176066</v>
      </c>
      <c r="BB24" s="60" t="n">
        <f aca="false">AV24/AV$2*AV$5*BB$5</f>
        <v>0</v>
      </c>
      <c r="BC24" s="61" t="n">
        <f aca="false">SUM(AZ24+AW24,BA24+AX24,BB24+AY24)-MIN(AZ24+AW24,BA24+AX24,BB24+AY24)</f>
        <v>528.298428862085</v>
      </c>
      <c r="BD24" s="128" t="n">
        <v>6468</v>
      </c>
      <c r="BE24" s="111"/>
      <c r="BF24" s="75" t="n">
        <v>6781</v>
      </c>
      <c r="BG24" s="88"/>
      <c r="BH24" s="89"/>
      <c r="BI24" s="102"/>
      <c r="BJ24" s="60" t="n">
        <f aca="false">BD24/BD$2*BD$5*BJ$5</f>
        <v>315.09628610729</v>
      </c>
      <c r="BK24" s="60" t="n">
        <f aca="false">BE24/BE$2*BE$5*BK$5</f>
        <v>0</v>
      </c>
      <c r="BL24" s="77" t="n">
        <f aca="false">BF24/BF$2*BF$5*BL$5</f>
        <v>369.958337466521</v>
      </c>
      <c r="BM24" s="61" t="n">
        <f aca="false">SUM(BJ24+BG24,BK24+BH24,BL24+BI24)-MIN(BJ24+BG24,BK24+BH24,BL24+BI24)</f>
        <v>685.054623573812</v>
      </c>
      <c r="BN24" s="111"/>
      <c r="BO24" s="103" t="n">
        <v>6781</v>
      </c>
      <c r="BP24" s="104" t="n">
        <v>8266</v>
      </c>
      <c r="BQ24" s="89"/>
      <c r="BR24" s="102"/>
      <c r="BS24" s="89"/>
      <c r="BT24" s="60" t="n">
        <f aca="false">BN24/BN$2*BN$5*BT$5</f>
        <v>0</v>
      </c>
      <c r="BU24" s="60" t="n">
        <f aca="false">BO24/BO$2*BO$5*BU$5</f>
        <v>345.147607736681</v>
      </c>
      <c r="BV24" s="77" t="n">
        <f aca="false">BP24/BP$2*BP$5*BV$5</f>
        <v>457.052377601287</v>
      </c>
      <c r="BW24" s="61" t="n">
        <f aca="false">SUM(BT24+BQ24,BU24+BR24,BV24+BS24)-MIN(BT24+BQ24,BU24+BR24,BV24+BS24)</f>
        <v>802.199985337968</v>
      </c>
      <c r="BX24" s="103" t="n">
        <v>6781</v>
      </c>
      <c r="BY24" s="81" t="n">
        <v>8266</v>
      </c>
      <c r="BZ24" s="81" t="n">
        <v>3973</v>
      </c>
      <c r="CA24" s="102"/>
      <c r="CB24" s="89"/>
      <c r="CD24" s="60" t="n">
        <f aca="false">BX24/BX$2*BX$5*CD$5</f>
        <v>325.972740640199</v>
      </c>
      <c r="CE24" s="60" t="n">
        <f aca="false">BY24/BY$2*BY$5*CE$5</f>
        <v>373.951945310144</v>
      </c>
      <c r="CF24" s="60" t="n">
        <f aca="false">BZ24/BZ$2*BZ$5*CF$5</f>
        <v>361.480562448304</v>
      </c>
      <c r="CG24" s="61" t="n">
        <f aca="false">SUM(CD24+CA24,CE24+CB24,CF24+CC24)-MIN(CD24+CA24,CE24+CB24,CF24+CC24)</f>
        <v>735.432507758448</v>
      </c>
      <c r="CI24" s="113" t="s">
        <v>64</v>
      </c>
      <c r="CJ24" s="144" t="s">
        <v>68</v>
      </c>
      <c r="CK24" s="114" t="n">
        <v>2014</v>
      </c>
      <c r="CL24" s="115" t="n">
        <v>391.765656651269</v>
      </c>
      <c r="CM24" s="140" t="n">
        <v>930.73</v>
      </c>
      <c r="CN24" s="115" t="n">
        <f aca="false">(CM24-860)/1000*CL24</f>
        <v>27.7095848949443</v>
      </c>
      <c r="CO24" s="141"/>
    </row>
    <row r="25" customFormat="false" ht="12.9" hidden="false" customHeight="true" outlineLevel="0" collapsed="false">
      <c r="A25" s="52" t="n">
        <v>18</v>
      </c>
      <c r="B25" s="83" t="s">
        <v>69</v>
      </c>
      <c r="C25" s="54" t="s">
        <v>70</v>
      </c>
      <c r="D25" s="56" t="n">
        <v>4254</v>
      </c>
      <c r="E25" s="107" t="n">
        <v>2295</v>
      </c>
      <c r="F25" s="56" t="n">
        <v>2439</v>
      </c>
      <c r="G25" s="55"/>
      <c r="H25" s="56" t="n">
        <v>7756</v>
      </c>
      <c r="I25" s="57" t="n">
        <f aca="false">D25/D$2*D$5*I$5</f>
        <v>256.083569405099</v>
      </c>
      <c r="J25" s="57" t="n">
        <f aca="false">E25/E$2*E$5*J$5</f>
        <v>220.686465802537</v>
      </c>
      <c r="K25" s="57" t="n">
        <f aca="false">I25/MAX(I$8:I$107)*MAX(J$8:J$107)</f>
        <v>270.675046338013</v>
      </c>
      <c r="L25" s="57" t="n">
        <f aca="false">F25/F$2*F$5*L$5</f>
        <v>298.412378692207</v>
      </c>
      <c r="M25" s="57" t="n">
        <f aca="false">G25/G$2*G$5*M$5</f>
        <v>0</v>
      </c>
      <c r="N25" s="57" t="n">
        <f aca="false">M25/MAX(M$8:M$107)*MAX(L$8:L$107)</f>
        <v>0</v>
      </c>
      <c r="O25" s="60"/>
      <c r="P25" s="60"/>
      <c r="Q25" s="60"/>
      <c r="R25" s="60" t="n">
        <f aca="false">MAX(J25:K25)</f>
        <v>270.675046338013</v>
      </c>
      <c r="S25" s="60" t="n">
        <f aca="false">MAX(L25,N25)</f>
        <v>298.412378692207</v>
      </c>
      <c r="T25" s="60" t="n">
        <f aca="false">H25/H$2*H$5*T$5</f>
        <v>459.874946097456</v>
      </c>
      <c r="U25" s="61" t="n">
        <f aca="false">SUM(R25+O25,S25+P25,T25+Q25)-MIN(R25+O25,S25+P25,T25+Q25)</f>
        <v>758.287324789662</v>
      </c>
      <c r="V25" s="85" t="n">
        <v>2439</v>
      </c>
      <c r="W25" s="55"/>
      <c r="X25" s="56" t="n">
        <v>7756</v>
      </c>
      <c r="Y25" s="56" t="n">
        <v>9076</v>
      </c>
      <c r="Z25" s="57" t="n">
        <f aca="false">V25/V$2*V$5*Z$5</f>
        <v>280.324274272153</v>
      </c>
      <c r="AA25" s="57" t="n">
        <f aca="false">W25/W$2*W$5*AA$5</f>
        <v>0</v>
      </c>
      <c r="AB25" s="57" t="n">
        <f aca="false">Z25/MAX(Z$8:Z$107)*MAX(AA$8:AA$107)</f>
        <v>274.482577173186</v>
      </c>
      <c r="AC25" s="60"/>
      <c r="AD25" s="60"/>
      <c r="AE25" s="60"/>
      <c r="AF25" s="60" t="n">
        <f aca="false">MAX(AA25:AB25)</f>
        <v>274.482577173186</v>
      </c>
      <c r="AG25" s="60" t="n">
        <f aca="false">X25/X$2*X$5*AG$5</f>
        <v>376.261319534282</v>
      </c>
      <c r="AH25" s="60" t="n">
        <f aca="false">Y25/Y$2*Y$5*AH$5</f>
        <v>428.33361935816</v>
      </c>
      <c r="AI25" s="61" t="n">
        <f aca="false">SUM(AF25+AC25,AG25+AD25,AH25+AE25)-MIN(AF25+AC25,AG25+AD25,AH25+AE25)</f>
        <v>804.594938892442</v>
      </c>
      <c r="AJ25" s="56" t="n">
        <v>7756</v>
      </c>
      <c r="AK25" s="56" t="n">
        <v>9076</v>
      </c>
      <c r="AL25" s="65" t="n">
        <v>7456</v>
      </c>
      <c r="AM25" s="60"/>
      <c r="AN25" s="60"/>
      <c r="AO25" s="66"/>
      <c r="AP25" s="60" t="n">
        <f aca="false">AJ25/AJ$2*AJ$5*AP$5</f>
        <v>355.357912893489</v>
      </c>
      <c r="AQ25" s="60" t="n">
        <f aca="false">AK25/AK$2*AK$5*AQ$5</f>
        <v>350.454779474858</v>
      </c>
      <c r="AR25" s="60" t="n">
        <f aca="false">AL25/AL$2*AL$5*AR$5</f>
        <v>470.059605685465</v>
      </c>
      <c r="AS25" s="61" t="n">
        <f aca="false">SUM(AP25+AM25,AQ25+AN25,AR25+AO25)-MIN(AP25+AM25,AQ25+AN25,AR25+AO25)</f>
        <v>825.417518578954</v>
      </c>
      <c r="AT25" s="86" t="n">
        <v>9076</v>
      </c>
      <c r="AU25" s="69" t="n">
        <v>7456</v>
      </c>
      <c r="AV25" s="87" t="n">
        <v>8853</v>
      </c>
      <c r="AW25" s="88"/>
      <c r="AX25" s="88"/>
      <c r="AY25" s="89"/>
      <c r="AZ25" s="60" t="n">
        <f aca="false">AT25/AT$2*AT$5*AZ$5</f>
        <v>330.985069504033</v>
      </c>
      <c r="BA25" s="60" t="n">
        <f aca="false">AU25/AU$2*AU$5*BA$5</f>
        <v>384.594222833563</v>
      </c>
      <c r="BB25" s="60" t="n">
        <f aca="false">AV25/AV$2*AV$5*BB$5</f>
        <v>472.274490785645</v>
      </c>
      <c r="BC25" s="61" t="n">
        <f aca="false">SUM(AZ25+AW25,BA25+AX25,BB25+AY25)-MIN(AZ25+AW25,BA25+AX25,BB25+AY25)</f>
        <v>856.868713619208</v>
      </c>
      <c r="BD25" s="69" t="n">
        <v>7456</v>
      </c>
      <c r="BE25" s="90" t="n">
        <v>8853</v>
      </c>
      <c r="BF25" s="75" t="n">
        <v>7740</v>
      </c>
      <c r="BG25" s="88"/>
      <c r="BH25" s="89"/>
      <c r="BI25" s="102"/>
      <c r="BJ25" s="60" t="n">
        <f aca="false">BD25/BD$2*BD$5*BJ$5</f>
        <v>363.227877120587</v>
      </c>
      <c r="BK25" s="60" t="n">
        <f aca="false">BE25/BE$2*BE$5*BK$5</f>
        <v>386.406401551891</v>
      </c>
      <c r="BL25" s="77" t="n">
        <f aca="false">BF25/BF$2*BF$5*BL$5</f>
        <v>422.279535760341</v>
      </c>
      <c r="BM25" s="61" t="n">
        <f aca="false">SUM(BJ25+BG25,BK25+BH25,BL25+BI25)-MIN(BJ25+BG25,BK25+BH25,BL25+BI25)</f>
        <v>808.685937312233</v>
      </c>
      <c r="BN25" s="90" t="n">
        <v>8853</v>
      </c>
      <c r="BO25" s="103" t="n">
        <v>7740</v>
      </c>
      <c r="BP25" s="79"/>
      <c r="BQ25" s="89"/>
      <c r="BR25" s="102"/>
      <c r="BS25" s="89"/>
      <c r="BT25" s="60" t="n">
        <f aca="false">BN25/BN$2*BN$5*BT$5</f>
        <v>400.183471601787</v>
      </c>
      <c r="BU25" s="60" t="n">
        <f aca="false">BO25/BO$2*BO$5*BU$5</f>
        <v>393.959959280624</v>
      </c>
      <c r="BV25" s="77" t="n">
        <f aca="false">BP25/BP$2*BP$5*BV$5</f>
        <v>0</v>
      </c>
      <c r="BW25" s="61" t="n">
        <f aca="false">SUM(BT25+BQ25,BU25+BR25,BV25+BS25)-MIN(BT25+BQ25,BU25+BR25,BV25+BS25)</f>
        <v>794.143430882411</v>
      </c>
      <c r="BX25" s="103" t="n">
        <v>7740</v>
      </c>
      <c r="BY25" s="81"/>
      <c r="BZ25" s="82" t="n">
        <v>3977</v>
      </c>
      <c r="CA25" s="102"/>
      <c r="CB25" s="89"/>
      <c r="CD25" s="60" t="n">
        <f aca="false">BX25/BX$2*BX$5*CD$5</f>
        <v>372.073294876145</v>
      </c>
      <c r="CE25" s="60" t="n">
        <f aca="false">BY25/BY$2*BY$5*CE$5</f>
        <v>0</v>
      </c>
      <c r="CF25" s="60" t="n">
        <f aca="false">BZ25/BZ$2*BZ$5*CF$5</f>
        <v>361.844499586435</v>
      </c>
      <c r="CG25" s="61" t="n">
        <f aca="false">SUM(CD25+CA25,CE25+CB25,CF25+CC25)-MIN(CD25+CA25,CE25+CB25,CF25+CC25)</f>
        <v>733.91779446258</v>
      </c>
      <c r="CI25" s="115" t="s">
        <v>71</v>
      </c>
      <c r="CJ25" s="113" t="s">
        <v>45</v>
      </c>
      <c r="CK25" s="114" t="n">
        <v>2014</v>
      </c>
      <c r="CL25" s="115" t="n">
        <f aca="false">MAX(S8:S50)</f>
        <v>391.765656651269</v>
      </c>
      <c r="CM25" s="115" t="n">
        <v>930.85</v>
      </c>
      <c r="CN25" s="115" t="n">
        <f aca="false">(CM25-860)/1000*CL25</f>
        <v>27.7565967737424</v>
      </c>
      <c r="CO25" s="141"/>
    </row>
    <row r="26" customFormat="false" ht="12.9" hidden="false" customHeight="true" outlineLevel="0" collapsed="false">
      <c r="A26" s="52" t="n">
        <v>19</v>
      </c>
      <c r="B26" s="83" t="s">
        <v>72</v>
      </c>
      <c r="C26" s="54" t="s">
        <v>31</v>
      </c>
      <c r="D26" s="55"/>
      <c r="E26" s="55"/>
      <c r="F26" s="55"/>
      <c r="G26" s="55"/>
      <c r="H26" s="107" t="n">
        <v>7181</v>
      </c>
      <c r="I26" s="57" t="n">
        <f aca="false">D26/D$2*D$5*I$5</f>
        <v>0</v>
      </c>
      <c r="J26" s="57" t="n">
        <f aca="false">E26/E$2*E$5*J$5</f>
        <v>0</v>
      </c>
      <c r="K26" s="57" t="n">
        <f aca="false">I26/MAX(I$8:I$107)*MAX(J$8:J$107)</f>
        <v>0</v>
      </c>
      <c r="L26" s="57" t="n">
        <f aca="false">F26/F$2*F$5*L$5</f>
        <v>0</v>
      </c>
      <c r="M26" s="57" t="n">
        <f aca="false">G26/G$2*G$5*M$5</f>
        <v>0</v>
      </c>
      <c r="N26" s="57" t="n">
        <f aca="false">M26/MAX(M$8:M$107)*MAX(L$8:L$107)</f>
        <v>0</v>
      </c>
      <c r="O26" s="60"/>
      <c r="P26" s="60"/>
      <c r="Q26" s="60"/>
      <c r="R26" s="60" t="n">
        <f aca="false">MAX(J26:K26)</f>
        <v>0</v>
      </c>
      <c r="S26" s="60" t="n">
        <f aca="false">MAX(L26,N26)</f>
        <v>0</v>
      </c>
      <c r="T26" s="60" t="n">
        <f aca="false">H26/H$2*H$5*T$5</f>
        <v>425.781586890901</v>
      </c>
      <c r="U26" s="61" t="n">
        <f aca="false">SUM(R26+O26,S26+P26,T26+Q26)-MIN(R26+O26,S26+P26,T26+Q26)</f>
        <v>425.781586890901</v>
      </c>
      <c r="V26" s="108"/>
      <c r="W26" s="55"/>
      <c r="X26" s="107" t="n">
        <v>7181</v>
      </c>
      <c r="Y26" s="107" t="n">
        <v>7314</v>
      </c>
      <c r="Z26" s="57" t="n">
        <f aca="false">V26/V$2*V$5*Z$5</f>
        <v>0</v>
      </c>
      <c r="AA26" s="57" t="n">
        <f aca="false">W26/W$2*W$5*AA$5</f>
        <v>0</v>
      </c>
      <c r="AB26" s="57" t="n">
        <f aca="false">Z26/MAX(Z$8:Z$107)*MAX(AA$8:AA$107)</f>
        <v>0</v>
      </c>
      <c r="AC26" s="60"/>
      <c r="AD26" s="60"/>
      <c r="AE26" s="60"/>
      <c r="AF26" s="60" t="n">
        <f aca="false">MAX(AA26:AB26)</f>
        <v>0</v>
      </c>
      <c r="AG26" s="60" t="n">
        <f aca="false">X26/X$2*X$5*AG$5</f>
        <v>348.366752910737</v>
      </c>
      <c r="AH26" s="60" t="n">
        <f aca="false">Y26/Y$2*Y$5*AH$5</f>
        <v>345.177621417539</v>
      </c>
      <c r="AI26" s="61" t="n">
        <f aca="false">SUM(AF26+AC26,AG26+AD26,AH26+AE26)-MIN(AF26+AC26,AG26+AD26,AH26+AE26)</f>
        <v>693.544374328276</v>
      </c>
      <c r="AJ26" s="107" t="n">
        <v>7181</v>
      </c>
      <c r="AK26" s="107" t="n">
        <v>7314</v>
      </c>
      <c r="AL26" s="65" t="n">
        <v>6353</v>
      </c>
      <c r="AM26" s="60"/>
      <c r="AN26" s="60"/>
      <c r="AO26" s="66"/>
      <c r="AP26" s="60" t="n">
        <f aca="false">AJ26/AJ$2*AJ$5*AP$5</f>
        <v>329.013044415696</v>
      </c>
      <c r="AQ26" s="60" t="n">
        <f aca="false">AK26/AK$2*AK$5*AQ$5</f>
        <v>282.418053887077</v>
      </c>
      <c r="AR26" s="60" t="n">
        <f aca="false">AL26/AL$2*AL$5*AR$5</f>
        <v>400.521549747822</v>
      </c>
      <c r="AS26" s="61" t="n">
        <f aca="false">SUM(AP26+AM26,AQ26+AN26,AR26+AO26)-MIN(AP26+AM26,AQ26+AN26,AR26+AO26)</f>
        <v>729.534594163519</v>
      </c>
      <c r="AT26" s="134" t="n">
        <v>7314</v>
      </c>
      <c r="AU26" s="69" t="n">
        <v>6353</v>
      </c>
      <c r="AV26" s="87" t="n">
        <v>8403</v>
      </c>
      <c r="AW26" s="88"/>
      <c r="AX26" s="88"/>
      <c r="AY26" s="89"/>
      <c r="AZ26" s="60" t="n">
        <f aca="false">AT26/AT$2*AT$5*AZ$5</f>
        <v>266.728162004462</v>
      </c>
      <c r="BA26" s="60" t="n">
        <f aca="false">AU26/AU$2*AU$5*BA$5</f>
        <v>327.699449793673</v>
      </c>
      <c r="BB26" s="60" t="n">
        <f aca="false">AV26/AV$2*AV$5*BB$5</f>
        <v>448.268671193017</v>
      </c>
      <c r="BC26" s="61" t="n">
        <f aca="false">SUM(AZ26+AW26,BA26+AX26,BB26+AY26)-MIN(AZ26+AW26,BA26+AX26,BB26+AY26)</f>
        <v>775.968120986689</v>
      </c>
      <c r="BD26" s="69" t="n">
        <v>6353</v>
      </c>
      <c r="BE26" s="90" t="n">
        <v>8403</v>
      </c>
      <c r="BF26" s="101" t="n">
        <v>5990</v>
      </c>
      <c r="BG26" s="88"/>
      <c r="BH26" s="89"/>
      <c r="BI26" s="89"/>
      <c r="BJ26" s="60" t="n">
        <f aca="false">BD26/BD$2*BD$5*BJ$5</f>
        <v>309.493924805135</v>
      </c>
      <c r="BK26" s="60" t="n">
        <f aca="false">BE26/BE$2*BE$5*BK$5</f>
        <v>366.76527643065</v>
      </c>
      <c r="BL26" s="77" t="n">
        <f aca="false">BF26/BF$2*BF$5*BL$5</f>
        <v>326.802896538042</v>
      </c>
      <c r="BM26" s="61" t="n">
        <f aca="false">SUM(BJ26+BG26,BK26+BH26,BL26+BI26)-MIN(BJ26+BG26,BK26+BH26,BL26+BI26)</f>
        <v>693.568172968692</v>
      </c>
      <c r="BN26" s="90" t="n">
        <v>8403</v>
      </c>
      <c r="BO26" s="103" t="n">
        <v>5990</v>
      </c>
      <c r="BP26" s="104" t="n">
        <v>8506</v>
      </c>
      <c r="BQ26" s="89"/>
      <c r="BR26" s="88"/>
      <c r="BS26" s="89"/>
      <c r="BT26" s="60" t="n">
        <f aca="false">BN26/BN$2*BN$5*BT$5</f>
        <v>379.84205488194</v>
      </c>
      <c r="BU26" s="60" t="n">
        <f aca="false">BO26/BO$2*BO$5*BU$5</f>
        <v>304.886325076349</v>
      </c>
      <c r="BV26" s="77" t="n">
        <f aca="false">BP26/BP$2*BP$5*BV$5</f>
        <v>470.322710364934</v>
      </c>
      <c r="BW26" s="61" t="n">
        <f aca="false">SUM(BT26+BQ26,BU26+BR26,BV26+BS26)-MIN(BT26+BQ26,BU26+BR26,BV26+BS26)</f>
        <v>850.164765246874</v>
      </c>
      <c r="BX26" s="103" t="n">
        <v>5990</v>
      </c>
      <c r="BY26" s="81" t="n">
        <v>8506</v>
      </c>
      <c r="BZ26" s="125"/>
      <c r="CA26" s="88"/>
      <c r="CB26" s="89"/>
      <c r="CD26" s="60" t="n">
        <f aca="false">BX26/BX$2*BX$5*CD$5</f>
        <v>287.94819590544</v>
      </c>
      <c r="CE26" s="60" t="n">
        <f aca="false">BY26/BY$2*BY$5*CE$5</f>
        <v>384.809490298582</v>
      </c>
      <c r="CF26" s="60" t="n">
        <f aca="false">BZ26/BZ$2*BZ$5*CF$5</f>
        <v>0</v>
      </c>
      <c r="CG26" s="61" t="n">
        <f aca="false">SUM(CD26+CA26,CE26+CB26,CF26+CC26)-MIN(CD26+CA26,CE26+CB26,CF26+CC26)</f>
        <v>672.757686204023</v>
      </c>
      <c r="CI26" s="115" t="s">
        <v>55</v>
      </c>
      <c r="CJ26" s="113" t="s">
        <v>45</v>
      </c>
      <c r="CK26" s="114" t="n">
        <v>2014</v>
      </c>
      <c r="CL26" s="115" t="n">
        <v>391.765656651269</v>
      </c>
      <c r="CM26" s="115" t="n">
        <v>960</v>
      </c>
      <c r="CN26" s="115" t="n">
        <f aca="false">(CM26-860)/1000*CL26</f>
        <v>39.1765656651269</v>
      </c>
      <c r="CO26" s="141"/>
    </row>
    <row r="27" customFormat="false" ht="12.9" hidden="false" customHeight="true" outlineLevel="0" collapsed="false">
      <c r="A27" s="52" t="n">
        <v>20</v>
      </c>
      <c r="B27" s="83" t="s">
        <v>73</v>
      </c>
      <c r="C27" s="54" t="s">
        <v>31</v>
      </c>
      <c r="D27" s="55"/>
      <c r="E27" s="84"/>
      <c r="F27" s="55"/>
      <c r="G27" s="56" t="n">
        <v>2689</v>
      </c>
      <c r="H27" s="55"/>
      <c r="I27" s="57" t="n">
        <f aca="false">D27/D$2*D$5*I$5</f>
        <v>0</v>
      </c>
      <c r="J27" s="57" t="n">
        <f aca="false">E27/E$2*E$5*J$5</f>
        <v>0</v>
      </c>
      <c r="K27" s="57" t="n">
        <f aca="false">I27/MAX(I$8:I$107)*MAX(J$8:J$107)</f>
        <v>0</v>
      </c>
      <c r="L27" s="57" t="n">
        <f aca="false">F27/F$2*F$5*L$5</f>
        <v>0</v>
      </c>
      <c r="M27" s="57" t="n">
        <f aca="false">G27/G$2*G$5*M$5</f>
        <v>350.079664560702</v>
      </c>
      <c r="N27" s="57" t="n">
        <f aca="false">M27/MAX(M$8:M$107)*MAX(L$8:L$107)</f>
        <v>357.346625079804</v>
      </c>
      <c r="O27" s="60"/>
      <c r="P27" s="60"/>
      <c r="Q27" s="60"/>
      <c r="R27" s="60" t="n">
        <f aca="false">MAX(J27:K27)</f>
        <v>0</v>
      </c>
      <c r="S27" s="60" t="n">
        <f aca="false">MAX(L27,N27)</f>
        <v>357.346625079804</v>
      </c>
      <c r="T27" s="60" t="n">
        <f aca="false">H27/H$2*H$5*T$5</f>
        <v>0</v>
      </c>
      <c r="U27" s="61" t="n">
        <f aca="false">SUM(R27+O27,S27+P27,T27+Q27)-MIN(R27+O27,S27+P27,T27+Q27)</f>
        <v>357.346625079804</v>
      </c>
      <c r="V27" s="108"/>
      <c r="W27" s="56" t="n">
        <v>2689</v>
      </c>
      <c r="X27" s="55"/>
      <c r="Y27" s="55" t="n">
        <v>4531</v>
      </c>
      <c r="Z27" s="57" t="n">
        <f aca="false">V27/V$2*V$5*Z$5</f>
        <v>0</v>
      </c>
      <c r="AA27" s="57" t="n">
        <f aca="false">W27/W$2*W$5*AA$5</f>
        <v>328.690864051634</v>
      </c>
      <c r="AB27" s="57" t="n">
        <f aca="false">Z27/MAX(Z$8:Z$107)*MAX(AA$8:AA$107)</f>
        <v>0</v>
      </c>
      <c r="AC27" s="60"/>
      <c r="AD27" s="60"/>
      <c r="AE27" s="60"/>
      <c r="AF27" s="60" t="n">
        <f aca="false">MAX(AA27:AB27)</f>
        <v>328.690864051634</v>
      </c>
      <c r="AG27" s="60" t="n">
        <f aca="false">X27/X$2*X$5*AG$5</f>
        <v>0</v>
      </c>
      <c r="AH27" s="60" t="n">
        <f aca="false">Y27/Y$2*Y$5*AH$5</f>
        <v>213.836451003947</v>
      </c>
      <c r="AI27" s="61" t="n">
        <f aca="false">SUM(AF27+AC27,AG27+AD27,AH27+AE27)-MIN(AF27+AC27,AG27+AD27,AH27+AE27)</f>
        <v>542.527315055581</v>
      </c>
      <c r="AJ27" s="55"/>
      <c r="AK27" s="55" t="n">
        <v>4531</v>
      </c>
      <c r="AL27" s="65" t="n">
        <v>5825</v>
      </c>
      <c r="AM27" s="60"/>
      <c r="AN27" s="60"/>
      <c r="AO27" s="92" t="n">
        <f aca="false">$CN$33</f>
        <v>52.819260087116</v>
      </c>
      <c r="AP27" s="60" t="n">
        <f aca="false">AJ27/AJ$2*AJ$5*AP$5</f>
        <v>0</v>
      </c>
      <c r="AQ27" s="60" t="n">
        <f aca="false">AK27/AK$2*AK$5*AQ$5</f>
        <v>174.957096275957</v>
      </c>
      <c r="AR27" s="60" t="n">
        <f aca="false">AL27/AL$2*AL$5*AR$5</f>
        <v>367.23406694177</v>
      </c>
      <c r="AS27" s="61" t="n">
        <f aca="false">SUM(AP27+AM27,AQ27+AN27,AR27+AO27)-MIN(AP27+AM27,AQ27+AN27,AR27+AO27)</f>
        <v>595.010423304843</v>
      </c>
      <c r="AT27" s="132" t="n">
        <v>4531</v>
      </c>
      <c r="AU27" s="69" t="n">
        <v>5825</v>
      </c>
      <c r="AV27" s="88"/>
      <c r="AW27" s="77"/>
      <c r="AX27" s="95" t="n">
        <f aca="false">$CN$33*$AQ$5/$AR$5</f>
        <v>43.2157582530949</v>
      </c>
      <c r="AY27" s="89"/>
      <c r="AZ27" s="60" t="n">
        <f aca="false">AT27/AT$2*AT$5*AZ$5</f>
        <v>165.237257593959</v>
      </c>
      <c r="BA27" s="60" t="n">
        <f aca="false">AU27/AU$2*AU$5*BA$5</f>
        <v>300.464236588721</v>
      </c>
      <c r="BB27" s="60" t="n">
        <f aca="false">AV27/AV$2*AV$5*BB$5</f>
        <v>0</v>
      </c>
      <c r="BC27" s="61" t="n">
        <f aca="false">SUM(AZ27+AW27,BA27+AX27,BB27+AY27)-MIN(AZ27+AW27,BA27+AX27,BB27+AY27)</f>
        <v>508.917252435775</v>
      </c>
      <c r="BD27" s="69" t="n">
        <v>5825</v>
      </c>
      <c r="BE27" s="111"/>
      <c r="BF27" s="101" t="n">
        <v>3292</v>
      </c>
      <c r="BG27" s="95" t="n">
        <f aca="false">$CN$33*$AP$5/$AR$5</f>
        <v>40.8148827945896</v>
      </c>
      <c r="BH27" s="89"/>
      <c r="BI27" s="102"/>
      <c r="BJ27" s="60" t="n">
        <f aca="false">BD27/BD$2*BD$5*BJ$5</f>
        <v>283.771779000459</v>
      </c>
      <c r="BK27" s="60" t="n">
        <f aca="false">BE27/BE$2*BE$5*BK$5</f>
        <v>0</v>
      </c>
      <c r="BL27" s="77" t="n">
        <f aca="false">BF27/BF$2*BF$5*BL$5</f>
        <v>179.605197897034</v>
      </c>
      <c r="BM27" s="61" t="n">
        <f aca="false">SUM(BJ27+BG27,BK27+BH27,BL27+BI27)-MIN(BJ27+BG27,BK27+BH27,BL27+BI27)</f>
        <v>504.191859692082</v>
      </c>
      <c r="BN27" s="111"/>
      <c r="BO27" s="103" t="n">
        <v>3292</v>
      </c>
      <c r="BP27" s="104" t="n">
        <v>8605</v>
      </c>
      <c r="BQ27" s="89"/>
      <c r="BR27" s="102"/>
      <c r="BS27" s="89"/>
      <c r="BT27" s="60" t="n">
        <f aca="false">BN27/BN$2*BN$5*BT$5</f>
        <v>0</v>
      </c>
      <c r="BU27" s="77" t="n">
        <f aca="false">BO27/BO$2*BO$5*BU$5</f>
        <v>167.560230743129</v>
      </c>
      <c r="BV27" s="77" t="n">
        <f aca="false">BP27/BP$2*BP$5*BV$5</f>
        <v>475.796722629939</v>
      </c>
      <c r="BW27" s="61" t="n">
        <f aca="false">SUM(BT27+BQ27,BU27+BR27,BV27+BS27)-MIN(BT27+BQ27,BU27+BR27,BV27+BS27)</f>
        <v>643.356953373067</v>
      </c>
      <c r="BX27" s="103" t="n">
        <v>3292</v>
      </c>
      <c r="BY27" s="81" t="n">
        <v>8605</v>
      </c>
      <c r="BZ27" s="82" t="n">
        <v>2968</v>
      </c>
      <c r="CA27" s="102"/>
      <c r="CB27" s="89"/>
      <c r="CD27" s="60" t="n">
        <f aca="false">BX27/BX$2*BX$5*CD$5</f>
        <v>158.251329035177</v>
      </c>
      <c r="CE27" s="60" t="n">
        <f aca="false">BY27/BY$2*BY$5*CE$5</f>
        <v>389.288227606313</v>
      </c>
      <c r="CF27" s="60" t="n">
        <f aca="false">BZ27/BZ$2*BZ$5*CF$5</f>
        <v>270.041356492969</v>
      </c>
      <c r="CG27" s="61" t="n">
        <f aca="false">SUM(CD27+CA27,CE27+CB27,CF27+CC27)-MIN(CD27+CA27,CE27+CB27,CF27+CC27)</f>
        <v>659.329584099283</v>
      </c>
      <c r="CI27" s="145" t="s">
        <v>64</v>
      </c>
      <c r="CJ27" s="145" t="s">
        <v>74</v>
      </c>
      <c r="CK27" s="114" t="n">
        <v>2015</v>
      </c>
      <c r="CL27" s="115" t="n">
        <v>502.802932298405</v>
      </c>
      <c r="CM27" s="115" t="n">
        <v>910.74</v>
      </c>
      <c r="CN27" s="115" t="n">
        <f aca="false">(CM27-860)/1000*CL27</f>
        <v>25.5122207848211</v>
      </c>
      <c r="CO27" s="146"/>
    </row>
    <row r="28" customFormat="false" ht="12.9" hidden="false" customHeight="true" outlineLevel="0" collapsed="false">
      <c r="A28" s="52" t="n">
        <v>21</v>
      </c>
      <c r="B28" s="147" t="s">
        <v>75</v>
      </c>
      <c r="C28" s="148" t="s">
        <v>31</v>
      </c>
      <c r="D28" s="57"/>
      <c r="E28" s="149"/>
      <c r="F28" s="149"/>
      <c r="G28" s="149"/>
      <c r="H28" s="149"/>
      <c r="I28" s="57" t="n">
        <f aca="false">D28/D$2*D$5*I$5</f>
        <v>0</v>
      </c>
      <c r="J28" s="57" t="n">
        <f aca="false">E28/E$2*E$5*J$5</f>
        <v>0</v>
      </c>
      <c r="K28" s="57" t="n">
        <f aca="false">I28/MAX(I$8:I$107)*MAX(J$8:J$107)</f>
        <v>0</v>
      </c>
      <c r="L28" s="57" t="n">
        <f aca="false">F28/F$2*F$5*L$5</f>
        <v>0</v>
      </c>
      <c r="M28" s="57" t="n">
        <f aca="false">G28/G$2*G$5*M$5</f>
        <v>0</v>
      </c>
      <c r="N28" s="57" t="n">
        <f aca="false">M28/MAX(M$8:M$107)*MAX(L$8:L$107)</f>
        <v>0</v>
      </c>
      <c r="O28" s="60"/>
      <c r="P28" s="60"/>
      <c r="Q28" s="60"/>
      <c r="R28" s="60" t="n">
        <f aca="false">MAX(J28:K28)</f>
        <v>0</v>
      </c>
      <c r="S28" s="60" t="n">
        <f aca="false">MAX(L28,N28)</f>
        <v>0</v>
      </c>
      <c r="T28" s="60" t="n">
        <f aca="false">H28/H$2*H$5*T$5</f>
        <v>0</v>
      </c>
      <c r="U28" s="61" t="n">
        <f aca="false">SUM(R28+O28,S28+P28,T28+Q28)-MIN(R28+O28,S28+P28,T28+Q28)</f>
        <v>0</v>
      </c>
      <c r="V28" s="150"/>
      <c r="W28" s="149"/>
      <c r="X28" s="149"/>
      <c r="Y28" s="149"/>
      <c r="Z28" s="57" t="n">
        <f aca="false">V28/V$2*V$5*Z$5</f>
        <v>0</v>
      </c>
      <c r="AA28" s="57" t="n">
        <f aca="false">W28/W$2*W$5*AA$5</f>
        <v>0</v>
      </c>
      <c r="AB28" s="57" t="n">
        <f aca="false">Z28/MAX(Z$8:Z$107)*MAX(AA$8:AA$107)</f>
        <v>0</v>
      </c>
      <c r="AC28" s="60"/>
      <c r="AD28" s="60"/>
      <c r="AE28" s="60"/>
      <c r="AF28" s="60" t="n">
        <f aca="false">MAX(AA28:AB28)</f>
        <v>0</v>
      </c>
      <c r="AG28" s="60" t="n">
        <f aca="false">X28/X$2*X$5*AG$5</f>
        <v>0</v>
      </c>
      <c r="AH28" s="60" t="n">
        <f aca="false">Y28/Y$2*Y$5*AH$5</f>
        <v>0</v>
      </c>
      <c r="AI28" s="61" t="n">
        <f aca="false">SUM(AF28+AC28,AG28+AD28,AH28+AE28)-MIN(AF28+AC28,AG28+AD28,AH28+AE28)</f>
        <v>0</v>
      </c>
      <c r="AJ28" s="149"/>
      <c r="AK28" s="149"/>
      <c r="AL28" s="10"/>
      <c r="AM28" s="60"/>
      <c r="AN28" s="60"/>
      <c r="AO28" s="66"/>
      <c r="AP28" s="60" t="n">
        <f aca="false">AJ28/AJ$2*AJ$5*AP$5</f>
        <v>0</v>
      </c>
      <c r="AQ28" s="60" t="n">
        <f aca="false">AK28/AK$2*AK$5*AQ$5</f>
        <v>0</v>
      </c>
      <c r="AR28" s="60" t="n">
        <f aca="false">AL28/AL$2*AL$5*AR$5</f>
        <v>0</v>
      </c>
      <c r="AS28" s="61" t="n">
        <f aca="false">SUM(AP28+AM28,AQ28+AN28,AR28+AO28)-MIN(AP28+AM28,AQ28+AN28,AR28+AO28)</f>
        <v>0</v>
      </c>
      <c r="AT28" s="151"/>
      <c r="AU28" s="88"/>
      <c r="AV28" s="88"/>
      <c r="AW28" s="88"/>
      <c r="AX28" s="88"/>
      <c r="AY28" s="89"/>
      <c r="AZ28" s="60" t="n">
        <f aca="false">AT28/AT$2*AT$5*AZ$5</f>
        <v>0</v>
      </c>
      <c r="BA28" s="60" t="n">
        <f aca="false">AU28/AU$2*AU$5*BA$5</f>
        <v>0</v>
      </c>
      <c r="BB28" s="60" t="n">
        <f aca="false">AV28/AV$2*AV$5*BB$5</f>
        <v>0</v>
      </c>
      <c r="BC28" s="61" t="n">
        <f aca="false">SUM(AZ28+AW28,BA28+AX28,BB28+AY28)-MIN(AZ28+AW28,BA28+AX28,BB28+AY28)</f>
        <v>0</v>
      </c>
      <c r="BD28" s="88"/>
      <c r="BE28" s="111"/>
      <c r="BF28" s="142"/>
      <c r="BG28" s="88"/>
      <c r="BH28" s="89"/>
      <c r="BI28" s="102"/>
      <c r="BJ28" s="60" t="n">
        <f aca="false">BD28/BD$2*BD$5*BJ$5</f>
        <v>0</v>
      </c>
      <c r="BK28" s="60" t="n">
        <f aca="false">BE28/BE$2*BE$5*BK$5</f>
        <v>0</v>
      </c>
      <c r="BL28" s="77" t="n">
        <f aca="false">BF28/BF$2*BF$5*BL$5</f>
        <v>0</v>
      </c>
      <c r="BM28" s="61" t="n">
        <f aca="false">SUM(BJ28+BG28,BK28+BH28,BL28+BI28)-MIN(BJ28+BG28,BK28+BH28,BL28+BI28)</f>
        <v>0</v>
      </c>
      <c r="BN28" s="89"/>
      <c r="BO28" s="111"/>
      <c r="BP28" s="104" t="n">
        <v>5755</v>
      </c>
      <c r="BQ28" s="89"/>
      <c r="BR28" s="102"/>
      <c r="BS28" s="89"/>
      <c r="BT28" s="60" t="n">
        <f aca="false">BN28/BN$2*BN$5*BT$5</f>
        <v>0</v>
      </c>
      <c r="BU28" s="60" t="n">
        <f aca="false">BO28/BO$2*BO$5*BU$5</f>
        <v>0</v>
      </c>
      <c r="BV28" s="77" t="n">
        <f aca="false">BP28/BP$2*BP$5*BV$5</f>
        <v>318.211521061627</v>
      </c>
      <c r="BW28" s="61" t="n">
        <f aca="false">SUM(BT28+BQ28,BU28+BR28,BV28+BS28)-MIN(BT28+BQ28,BU28+BR28,BV28+BS28)</f>
        <v>318.211521061627</v>
      </c>
      <c r="BX28" s="111"/>
      <c r="BY28" s="81" t="n">
        <v>5755</v>
      </c>
      <c r="BZ28" s="82" t="n">
        <v>3109</v>
      </c>
      <c r="CA28" s="102"/>
      <c r="CB28" s="89"/>
      <c r="CD28" s="60" t="n">
        <f aca="false">BX28/BX$2*BX$5*CD$5</f>
        <v>0</v>
      </c>
      <c r="CE28" s="60" t="n">
        <f aca="false">BY28/BY$2*BY$5*CE$5</f>
        <v>260.354880868604</v>
      </c>
      <c r="CF28" s="60" t="n">
        <f aca="false">BZ28/BZ$2*BZ$5*CF$5</f>
        <v>282.870140612076</v>
      </c>
      <c r="CG28" s="61" t="n">
        <f aca="false">SUM(CD28+CA28,CE28+CB28,CF28+CC28)-MIN(CD28+CA28,CE28+CB28,CF28+CC28)</f>
        <v>543.22502148068</v>
      </c>
      <c r="CI28" s="145" t="s">
        <v>64</v>
      </c>
      <c r="CJ28" s="113" t="s">
        <v>45</v>
      </c>
      <c r="CK28" s="114" t="n">
        <v>2015</v>
      </c>
      <c r="CL28" s="115" t="n">
        <v>502.802932298405</v>
      </c>
      <c r="CM28" s="140" t="n">
        <f aca="false">7626/8330*960</f>
        <v>878.866746698679</v>
      </c>
      <c r="CN28" s="115" t="n">
        <f aca="false">(CM28-860)/1000*CL28</f>
        <v>9.48625556302727</v>
      </c>
      <c r="CO28" s="146"/>
    </row>
    <row r="29" customFormat="false" ht="12.9" hidden="false" customHeight="true" outlineLevel="0" collapsed="false">
      <c r="A29" s="52" t="n">
        <v>22</v>
      </c>
      <c r="B29" s="147" t="s">
        <v>76</v>
      </c>
      <c r="C29" s="148" t="s">
        <v>43</v>
      </c>
      <c r="D29" s="57"/>
      <c r="E29" s="57"/>
      <c r="F29" s="57"/>
      <c r="G29" s="57"/>
      <c r="H29" s="57"/>
      <c r="I29" s="57" t="n">
        <f aca="false">D29/D$2*D$5*I$5</f>
        <v>0</v>
      </c>
      <c r="J29" s="57" t="n">
        <f aca="false">E29/E$2*E$5*J$5</f>
        <v>0</v>
      </c>
      <c r="K29" s="57" t="n">
        <f aca="false">I29/MAX(I$8:I$107)*MAX(J$8:J$107)</f>
        <v>0</v>
      </c>
      <c r="L29" s="57" t="n">
        <f aca="false">F29/F$2*F$5*L$5</f>
        <v>0</v>
      </c>
      <c r="M29" s="57" t="n">
        <f aca="false">G29/G$2*G$5*M$5</f>
        <v>0</v>
      </c>
      <c r="N29" s="57" t="n">
        <f aca="false">M29/MAX(M$8:M$107)*MAX(L$8:L$107)</f>
        <v>0</v>
      </c>
      <c r="O29" s="60"/>
      <c r="P29" s="60"/>
      <c r="Q29" s="60"/>
      <c r="R29" s="60" t="n">
        <f aca="false">MAX(J29:K29)</f>
        <v>0</v>
      </c>
      <c r="S29" s="60" t="n">
        <f aca="false">MAX(L29,N29)</f>
        <v>0</v>
      </c>
      <c r="T29" s="60" t="n">
        <f aca="false">H29/H$2*H$5*T$5</f>
        <v>0</v>
      </c>
      <c r="U29" s="61" t="n">
        <f aca="false">SUM(R29+O29,S29+P29,T29+Q29)-MIN(R29+O29,S29+P29,T29+Q29)</f>
        <v>0</v>
      </c>
      <c r="V29" s="152"/>
      <c r="W29" s="57"/>
      <c r="X29" s="57"/>
      <c r="Y29" s="57"/>
      <c r="Z29" s="57" t="n">
        <f aca="false">V29/V$2*V$5*Z$5</f>
        <v>0</v>
      </c>
      <c r="AA29" s="57" t="n">
        <f aca="false">W29/W$2*W$5*AA$5</f>
        <v>0</v>
      </c>
      <c r="AB29" s="57" t="n">
        <f aca="false">Z29/MAX(Z$8:Z$107)*MAX(AA$8:AA$107)</f>
        <v>0</v>
      </c>
      <c r="AC29" s="60"/>
      <c r="AD29" s="60"/>
      <c r="AE29" s="60"/>
      <c r="AF29" s="60" t="n">
        <f aca="false">MAX(AA29:AB29)</f>
        <v>0</v>
      </c>
      <c r="AG29" s="60" t="n">
        <f aca="false">X29/X$2*X$5*AG$5</f>
        <v>0</v>
      </c>
      <c r="AH29" s="60" t="n">
        <f aca="false">Y29/Y$2*Y$5*AH$5</f>
        <v>0</v>
      </c>
      <c r="AI29" s="61" t="n">
        <f aca="false">SUM(AF29+AC29,AG29+AD29,AH29+AE29)-MIN(AF29+AC29,AG29+AD29,AH29+AE29)</f>
        <v>0</v>
      </c>
      <c r="AJ29" s="57"/>
      <c r="AK29" s="57"/>
      <c r="AL29" s="10"/>
      <c r="AM29" s="60"/>
      <c r="AN29" s="60"/>
      <c r="AO29" s="66"/>
      <c r="AP29" s="60" t="n">
        <f aca="false">AJ29/AJ$2*AJ$5*AP$5</f>
        <v>0</v>
      </c>
      <c r="AQ29" s="60" t="n">
        <f aca="false">AK29/AK$2*AK$5*AQ$5</f>
        <v>0</v>
      </c>
      <c r="AR29" s="60" t="n">
        <f aca="false">AL29/AL$2*AL$5*AR$5</f>
        <v>0</v>
      </c>
      <c r="AS29" s="61" t="n">
        <f aca="false">SUM(AP29+AM29,AQ29+AN29,AR29+AO29)-MIN(AP29+AM29,AQ29+AN29,AR29+AO29)</f>
        <v>0</v>
      </c>
      <c r="AT29" s="102"/>
      <c r="AU29" s="88"/>
      <c r="AV29" s="88"/>
      <c r="AW29" s="88"/>
      <c r="AX29" s="88"/>
      <c r="AY29" s="89"/>
      <c r="AZ29" s="60" t="n">
        <f aca="false">AT29/AT$2*AT$5*AZ$5</f>
        <v>0</v>
      </c>
      <c r="BA29" s="60" t="n">
        <f aca="false">AU29/AU$2*AU$5*BA$5</f>
        <v>0</v>
      </c>
      <c r="BB29" s="60" t="n">
        <f aca="false">AV29/AV$2*AV$5*BB$5</f>
        <v>0</v>
      </c>
      <c r="BC29" s="61" t="n">
        <f aca="false">SUM(AZ29+AW29,BA29+AX29,BB29+AY29)-MIN(AZ29+AW29,BA29+AX29,BB29+AY29)</f>
        <v>0</v>
      </c>
      <c r="BD29" s="88"/>
      <c r="BE29" s="111"/>
      <c r="BF29" s="142"/>
      <c r="BG29" s="88"/>
      <c r="BH29" s="89"/>
      <c r="BI29" s="102"/>
      <c r="BJ29" s="60" t="n">
        <f aca="false">BD29/BD$2*BD$5*BJ$5</f>
        <v>0</v>
      </c>
      <c r="BK29" s="60" t="n">
        <f aca="false">BE29/BE$2*BE$5*BK$5</f>
        <v>0</v>
      </c>
      <c r="BL29" s="77" t="n">
        <f aca="false">BF29/BF$2*BF$5*BL$5</f>
        <v>0</v>
      </c>
      <c r="BM29" s="61" t="n">
        <f aca="false">SUM(BJ29+BG29,BK29+BH29,BL29+BI29)-MIN(BJ29+BG29,BK29+BH29,BL29+BI29)</f>
        <v>0</v>
      </c>
      <c r="BN29" s="88"/>
      <c r="BO29" s="111"/>
      <c r="BP29" s="104" t="n">
        <v>3199</v>
      </c>
      <c r="BQ29" s="89"/>
      <c r="BR29" s="102"/>
      <c r="BS29" s="89"/>
      <c r="BT29" s="60" t="n">
        <f aca="false">BN29/BN$2*BN$5*BT$5</f>
        <v>0</v>
      </c>
      <c r="BU29" s="60" t="n">
        <f aca="false">BO29/BO$2*BO$5*BU$5</f>
        <v>0</v>
      </c>
      <c r="BV29" s="77" t="n">
        <f aca="false">BP29/BP$2*BP$5*BV$5</f>
        <v>176.882477128783</v>
      </c>
      <c r="BW29" s="61" t="n">
        <f aca="false">SUM(BT29+BQ29,BU29+BR29,BV29+BS29)-MIN(BT29+BQ29,BU29+BR29,BV29+BS29)</f>
        <v>176.882477128783</v>
      </c>
      <c r="BX29" s="111"/>
      <c r="BY29" s="81" t="n">
        <v>3199</v>
      </c>
      <c r="BZ29" s="82" t="n">
        <v>4005</v>
      </c>
      <c r="CA29" s="102"/>
      <c r="CB29" s="89"/>
      <c r="CD29" s="60" t="n">
        <f aca="false">BX29/BX$2*BX$5*CD$5</f>
        <v>0</v>
      </c>
      <c r="CE29" s="60" t="n">
        <f aca="false">BY29/BY$2*BY$5*CE$5</f>
        <v>144.722026741731</v>
      </c>
      <c r="CF29" s="60" t="n">
        <f aca="false">BZ29/BZ$2*BZ$5*CF$5</f>
        <v>364.39205955335</v>
      </c>
      <c r="CG29" s="61" t="n">
        <f aca="false">SUM(CD29+CA29,CE29+CB29,CF29+CC29)-MIN(CD29+CA29,CE29+CB29,CF29+CC29)</f>
        <v>509.114086295081</v>
      </c>
      <c r="CI29" s="113" t="s">
        <v>62</v>
      </c>
      <c r="CJ29" s="153" t="s">
        <v>77</v>
      </c>
      <c r="CK29" s="153" t="n">
        <v>2016</v>
      </c>
      <c r="CL29" s="120" t="n">
        <v>482.7484125622</v>
      </c>
      <c r="CM29" s="154" t="n">
        <v>914.04</v>
      </c>
      <c r="CN29" s="115" t="n">
        <f aca="false">(CM29-860)/1000*CL29</f>
        <v>26.0877242148613</v>
      </c>
      <c r="CO29" s="146"/>
    </row>
    <row r="30" customFormat="false" ht="12.9" hidden="false" customHeight="true" outlineLevel="0" collapsed="false">
      <c r="A30" s="52" t="n">
        <v>23</v>
      </c>
      <c r="B30" s="149" t="s">
        <v>78</v>
      </c>
      <c r="C30" s="148" t="s">
        <v>61</v>
      </c>
      <c r="D30" s="57"/>
      <c r="E30" s="57"/>
      <c r="F30" s="57"/>
      <c r="G30" s="57"/>
      <c r="H30" s="57"/>
      <c r="I30" s="57" t="n">
        <f aca="false">D30/D$2*D$5*I$5</f>
        <v>0</v>
      </c>
      <c r="J30" s="57" t="n">
        <f aca="false">E30/E$2*E$5*J$5</f>
        <v>0</v>
      </c>
      <c r="K30" s="57" t="n">
        <f aca="false">I30/MAX(I$8:I$107)*MAX(J$8:J$107)</f>
        <v>0</v>
      </c>
      <c r="L30" s="57" t="n">
        <f aca="false">F30/F$2*F$5*L$5</f>
        <v>0</v>
      </c>
      <c r="M30" s="57" t="n">
        <f aca="false">G30/G$2*G$5*M$5</f>
        <v>0</v>
      </c>
      <c r="N30" s="57" t="n">
        <f aca="false">M30/MAX(M$8:M$107)*MAX(L$8:L$107)</f>
        <v>0</v>
      </c>
      <c r="O30" s="60"/>
      <c r="P30" s="60"/>
      <c r="Q30" s="60"/>
      <c r="R30" s="60" t="n">
        <f aca="false">MAX(J30:K30)</f>
        <v>0</v>
      </c>
      <c r="S30" s="60" t="n">
        <f aca="false">MAX(L30,N30)</f>
        <v>0</v>
      </c>
      <c r="T30" s="60" t="n">
        <f aca="false">H30/H$2*H$5*T$5</f>
        <v>0</v>
      </c>
      <c r="U30" s="61" t="n">
        <f aca="false">SUM(R30+O30,S30+P30,T30+Q30)-MIN(R30+O30,S30+P30,T30+Q30)</f>
        <v>0</v>
      </c>
      <c r="V30" s="152"/>
      <c r="W30" s="57"/>
      <c r="X30" s="57"/>
      <c r="Y30" s="57"/>
      <c r="Z30" s="57" t="n">
        <f aca="false">V30/V$2*V$5*Z$5</f>
        <v>0</v>
      </c>
      <c r="AA30" s="57" t="n">
        <f aca="false">W30/W$2*W$5*AA$5</f>
        <v>0</v>
      </c>
      <c r="AB30" s="57" t="n">
        <f aca="false">Z30/MAX(Z$8:Z$107)*MAX(AA$8:AA$107)</f>
        <v>0</v>
      </c>
      <c r="AC30" s="60"/>
      <c r="AD30" s="60"/>
      <c r="AE30" s="60"/>
      <c r="AF30" s="60" t="n">
        <f aca="false">MAX(AA30:AB30)</f>
        <v>0</v>
      </c>
      <c r="AG30" s="60" t="n">
        <f aca="false">X30/X$2*X$5*AG$5</f>
        <v>0</v>
      </c>
      <c r="AH30" s="60" t="n">
        <f aca="false">Y30/Y$2*Y$5*AH$5</f>
        <v>0</v>
      </c>
      <c r="AI30" s="61" t="n">
        <f aca="false">SUM(AF30+AC30,AG30+AD30,AH30+AE30)-MIN(AF30+AC30,AG30+AD30,AH30+AE30)</f>
        <v>0</v>
      </c>
      <c r="AJ30" s="57"/>
      <c r="AK30" s="57"/>
      <c r="AL30" s="10"/>
      <c r="AM30" s="60"/>
      <c r="AN30" s="60"/>
      <c r="AO30" s="66"/>
      <c r="AP30" s="60" t="n">
        <f aca="false">AJ30/AJ$2*AJ$5*AP$5</f>
        <v>0</v>
      </c>
      <c r="AQ30" s="60" t="n">
        <f aca="false">AK30/AK$2*AK$5*AQ$5</f>
        <v>0</v>
      </c>
      <c r="AR30" s="60" t="n">
        <f aca="false">AL30/AL$2*AL$5*AR$5</f>
        <v>0</v>
      </c>
      <c r="AS30" s="61" t="n">
        <f aca="false">SUM(AP30+AM30,AQ30+AN30,AR30+AO30)-MIN(AP30+AM30,AQ30+AN30,AR30+AO30)</f>
        <v>0</v>
      </c>
      <c r="AT30" s="102"/>
      <c r="AU30" s="88"/>
      <c r="AV30" s="88"/>
      <c r="AW30" s="88"/>
      <c r="AX30" s="88"/>
      <c r="AY30" s="89"/>
      <c r="AZ30" s="60" t="n">
        <f aca="false">AT30/AT$2*AT$5*AZ$5</f>
        <v>0</v>
      </c>
      <c r="BA30" s="60" t="n">
        <f aca="false">AU30/AU$2*AU$5*BA$5</f>
        <v>0</v>
      </c>
      <c r="BB30" s="60" t="n">
        <f aca="false">AV30/AV$2*AV$5*BB$5</f>
        <v>0</v>
      </c>
      <c r="BC30" s="61" t="n">
        <f aca="false">SUM(AZ30+AW30,BA30+AX30,BB30+AY30)-MIN(AZ30+AW30,BA30+AX30,BB30+AY30)</f>
        <v>0</v>
      </c>
      <c r="BD30" s="88"/>
      <c r="BE30" s="111"/>
      <c r="BF30" s="101" t="n">
        <v>2775</v>
      </c>
      <c r="BG30" s="88"/>
      <c r="BH30" s="89"/>
      <c r="BI30" s="102"/>
      <c r="BJ30" s="60" t="n">
        <f aca="false">BD30/BD$2*BD$5*BJ$5</f>
        <v>0</v>
      </c>
      <c r="BK30" s="60" t="n">
        <f aca="false">BE30/BE$2*BE$5*BK$5</f>
        <v>0</v>
      </c>
      <c r="BL30" s="77" t="n">
        <f aca="false">BF30/BF$2*BF$5*BL$5</f>
        <v>151.398670766789</v>
      </c>
      <c r="BM30" s="61" t="n">
        <f aca="false">SUM(BJ30+BG30,BK30+BH30,BL30+BI30)-MIN(BJ30+BG30,BK30+BH30,BL30+BI30)</f>
        <v>151.398670766789</v>
      </c>
      <c r="BN30" s="94"/>
      <c r="BO30" s="103" t="n">
        <v>2775</v>
      </c>
      <c r="BP30" s="101"/>
      <c r="BQ30" s="89"/>
      <c r="BR30" s="102"/>
      <c r="BS30" s="89"/>
      <c r="BT30" s="60" t="n">
        <f aca="false">BN30/BN$2*BN$5*BT$5</f>
        <v>0</v>
      </c>
      <c r="BU30" s="60" t="n">
        <f aca="false">BO30/BO$2*BO$5*BU$5</f>
        <v>141.245334238208</v>
      </c>
      <c r="BV30" s="77" t="n">
        <f aca="false">BP30/BP$2*BP$5*BV$5</f>
        <v>0</v>
      </c>
      <c r="BW30" s="61" t="n">
        <f aca="false">SUM(BT30+BQ30,BU30+BR30,BV30+BS30)-MIN(BT30+BQ30,BU30+BR30,BV30+BS30)</f>
        <v>141.245334238208</v>
      </c>
      <c r="BX30" s="103" t="n">
        <v>2775</v>
      </c>
      <c r="BY30" s="124"/>
      <c r="BZ30" s="82" t="n">
        <v>4000</v>
      </c>
      <c r="CA30" s="102"/>
      <c r="CB30" s="89"/>
      <c r="CD30" s="60" t="n">
        <f aca="false">BX30/BX$2*BX$5*CD$5</f>
        <v>133.398371224975</v>
      </c>
      <c r="CE30" s="60" t="n">
        <f aca="false">BY30/BY$2*BY$5*CE$5</f>
        <v>0</v>
      </c>
      <c r="CF30" s="60" t="n">
        <f aca="false">BZ30/BZ$2*BZ$5*CF$5</f>
        <v>363.937138130687</v>
      </c>
      <c r="CG30" s="61" t="n">
        <f aca="false">SUM(CD30+CA30,CE30+CB30,CF30+CC30)-MIN(CD30+CA30,CE30+CB30,CF30+CC30)</f>
        <v>497.335509355661</v>
      </c>
      <c r="CI30" s="145" t="s">
        <v>64</v>
      </c>
      <c r="CJ30" s="154" t="s">
        <v>79</v>
      </c>
      <c r="CK30" s="153" t="n">
        <v>2016</v>
      </c>
      <c r="CL30" s="120" t="n">
        <v>482.7484125622</v>
      </c>
      <c r="CM30" s="154" t="n">
        <v>952</v>
      </c>
      <c r="CN30" s="115" t="n">
        <f aca="false">(CM30-860)/1000*CL30</f>
        <v>44.4128539557224</v>
      </c>
      <c r="CO30" s="116"/>
    </row>
    <row r="31" customFormat="false" ht="12.9" hidden="false" customHeight="true" outlineLevel="0" collapsed="false">
      <c r="A31" s="52" t="n">
        <v>24</v>
      </c>
      <c r="B31" s="83" t="s">
        <v>80</v>
      </c>
      <c r="C31" s="155" t="s">
        <v>81</v>
      </c>
      <c r="D31" s="55"/>
      <c r="E31" s="56" t="n">
        <v>2709</v>
      </c>
      <c r="F31" s="56" t="n">
        <v>2277</v>
      </c>
      <c r="G31" s="84"/>
      <c r="H31" s="55"/>
      <c r="I31" s="57" t="n">
        <f aca="false">D31/D$2*D$5*I$5</f>
        <v>0</v>
      </c>
      <c r="J31" s="57" t="n">
        <f aca="false">E31/E$2*E$5*J$5</f>
        <v>260.496573359073</v>
      </c>
      <c r="K31" s="57" t="n">
        <f aca="false">I31/MAX(I$8:I$107)*MAX(J$8:J$107)</f>
        <v>0</v>
      </c>
      <c r="L31" s="57" t="n">
        <f aca="false">F31/F$2*F$5*L$5</f>
        <v>278.591630291986</v>
      </c>
      <c r="M31" s="57" t="n">
        <f aca="false">G31/G$2*G$5*M$5</f>
        <v>0</v>
      </c>
      <c r="N31" s="57" t="n">
        <f aca="false">M31/MAX(M$8:M$107)*MAX(L$8:L$107)</f>
        <v>0</v>
      </c>
      <c r="O31" s="60"/>
      <c r="P31" s="60"/>
      <c r="Q31" s="60"/>
      <c r="R31" s="60" t="n">
        <f aca="false">MAX(J31:K31)</f>
        <v>260.496573359073</v>
      </c>
      <c r="S31" s="60" t="n">
        <f aca="false">MAX(L31,N31)</f>
        <v>278.591630291986</v>
      </c>
      <c r="T31" s="60" t="n">
        <f aca="false">H31/H$2*H$5*T$5</f>
        <v>0</v>
      </c>
      <c r="U31" s="61" t="n">
        <f aca="false">SUM(R31+O31,S31+P31,T31+Q31)-MIN(R31+O31,S31+P31,T31+Q31)</f>
        <v>539.088203651059</v>
      </c>
      <c r="V31" s="85" t="n">
        <v>2277</v>
      </c>
      <c r="W31" s="84"/>
      <c r="X31" s="55"/>
      <c r="Y31" s="55"/>
      <c r="Z31" s="57" t="n">
        <f aca="false">V31/V$2*V$5*Z$5</f>
        <v>261.704949781752</v>
      </c>
      <c r="AA31" s="57" t="n">
        <f aca="false">W31/W$2*W$5*AA$5</f>
        <v>0</v>
      </c>
      <c r="AB31" s="57" t="n">
        <f aca="false">Z31/MAX(Z$8:Z$107)*MAX(AA$8:AA$107)</f>
        <v>256.251262084192</v>
      </c>
      <c r="AC31" s="60"/>
      <c r="AD31" s="60"/>
      <c r="AE31" s="60"/>
      <c r="AF31" s="60" t="n">
        <f aca="false">MAX(AA31:AB31)</f>
        <v>256.251262084192</v>
      </c>
      <c r="AG31" s="60" t="n">
        <f aca="false">X31/X$2*X$5*AG$5</f>
        <v>0</v>
      </c>
      <c r="AH31" s="60" t="n">
        <f aca="false">Y31/Y$2*Y$5*AH$5</f>
        <v>0</v>
      </c>
      <c r="AI31" s="61" t="n">
        <f aca="false">SUM(AF31+AC31,AG31+AD31,AH31+AE31)-MIN(AF31+AC31,AG31+AD31,AH31+AE31)</f>
        <v>256.251262084192</v>
      </c>
      <c r="AJ31" s="55"/>
      <c r="AK31" s="55"/>
      <c r="AL31" s="109"/>
      <c r="AM31" s="60"/>
      <c r="AN31" s="60"/>
      <c r="AO31" s="66"/>
      <c r="AP31" s="60" t="n">
        <f aca="false">AJ31/AJ$2*AJ$5*AP$5</f>
        <v>0</v>
      </c>
      <c r="AQ31" s="60" t="n">
        <f aca="false">AK31/AK$2*AK$5*AQ$5</f>
        <v>0</v>
      </c>
      <c r="AR31" s="60" t="n">
        <f aca="false">AL31/AL$2*AL$5*AR$5</f>
        <v>0</v>
      </c>
      <c r="AS31" s="61" t="n">
        <f aca="false">SUM(AP31+AM31,AQ31+AN31,AR31+AO31)-MIN(AP31+AM31,AQ31+AN31,AR31+AO31)</f>
        <v>0</v>
      </c>
      <c r="AT31" s="132"/>
      <c r="AU31" s="110"/>
      <c r="AV31" s="88"/>
      <c r="AW31" s="88"/>
      <c r="AX31" s="88"/>
      <c r="AY31" s="89"/>
      <c r="AZ31" s="60" t="n">
        <f aca="false">AT31/AT$2*AT$5*AZ$5</f>
        <v>0</v>
      </c>
      <c r="BA31" s="60" t="n">
        <f aca="false">AU31/AU$2*AU$5*BA$5</f>
        <v>0</v>
      </c>
      <c r="BB31" s="60" t="n">
        <f aca="false">AV31/AV$2*AV$5*BB$5</f>
        <v>0</v>
      </c>
      <c r="BC31" s="61" t="n">
        <f aca="false">SUM(AZ31+AW31,BA31+AX31,BB31+AY31)-MIN(AZ31+AW31,BA31+AX31,BB31+AY31)</f>
        <v>0</v>
      </c>
      <c r="BD31" s="110"/>
      <c r="BE31" s="111"/>
      <c r="BF31" s="142"/>
      <c r="BG31" s="88"/>
      <c r="BH31" s="89"/>
      <c r="BJ31" s="60" t="n">
        <f aca="false">BD31/BD$2*BD$5*BJ$5</f>
        <v>0</v>
      </c>
      <c r="BK31" s="60" t="n">
        <f aca="false">BE31/BE$2*BE$5*BK$5</f>
        <v>0</v>
      </c>
      <c r="BL31" s="77" t="n">
        <f aca="false">BF31/BF$2*BF$5*BL$5</f>
        <v>0</v>
      </c>
      <c r="BM31" s="61" t="n">
        <f aca="false">SUM(BJ31+BG31,BK31+BH31,BL31+BI31)-MIN(BJ31+BG31,BK31+BH31,BL31+BI31)</f>
        <v>0</v>
      </c>
      <c r="BN31" s="110"/>
      <c r="BO31" s="111"/>
      <c r="BP31" s="142"/>
      <c r="BQ31" s="88"/>
      <c r="BR31" s="88"/>
      <c r="BS31" s="89"/>
      <c r="BT31" s="60" t="n">
        <f aca="false">BN31/BN$2*BN$5*BT$5</f>
        <v>0</v>
      </c>
      <c r="BU31" s="60" t="n">
        <f aca="false">BO31/BO$2*BO$5*BU$5</f>
        <v>0</v>
      </c>
      <c r="BV31" s="77" t="n">
        <f aca="false">BP31/BP$2*BP$5*BV$5</f>
        <v>0</v>
      </c>
      <c r="BW31" s="61" t="n">
        <f aca="false">SUM(BT31+BQ31,BU31+BR31,BV31+BS31)-MIN(BT31+BQ31,BU31+BR31,BV31+BS31)</f>
        <v>0</v>
      </c>
      <c r="BX31" s="111"/>
      <c r="BY31" s="156"/>
      <c r="BZ31" s="81" t="n">
        <v>5241</v>
      </c>
      <c r="CA31" s="88"/>
      <c r="CB31" s="89"/>
      <c r="CD31" s="60" t="n">
        <f aca="false">BX31/BX$2*BX$5*CD$5</f>
        <v>0</v>
      </c>
      <c r="CE31" s="60" t="n">
        <f aca="false">BY31/BY$2*BY$5*CE$5</f>
        <v>0</v>
      </c>
      <c r="CF31" s="60" t="n">
        <f aca="false">BZ31/BZ$2*BZ$5*CF$5</f>
        <v>476.848635235732</v>
      </c>
      <c r="CG31" s="61" t="n">
        <f aca="false">SUM(CD31+CA31,CE31+CB31,CF31+CC31)-MIN(CD31+CA31,CE31+CB31,CF31+CC31)</f>
        <v>476.848635235732</v>
      </c>
      <c r="CI31" s="145" t="s">
        <v>64</v>
      </c>
      <c r="CJ31" s="154" t="s">
        <v>82</v>
      </c>
      <c r="CK31" s="153" t="n">
        <v>2016</v>
      </c>
      <c r="CL31" s="120" t="n">
        <v>482.7484125622</v>
      </c>
      <c r="CM31" s="154" t="n">
        <v>902.6</v>
      </c>
      <c r="CN31" s="115" t="n">
        <f aca="false">(CM31-860)/1000*CL31</f>
        <v>20.5650823751497</v>
      </c>
      <c r="CO31" s="116"/>
    </row>
    <row r="32" customFormat="false" ht="12.9" hidden="false" customHeight="true" outlineLevel="0" collapsed="false">
      <c r="A32" s="52" t="n">
        <v>25</v>
      </c>
      <c r="B32" s="83" t="s">
        <v>83</v>
      </c>
      <c r="C32" s="155" t="s">
        <v>84</v>
      </c>
      <c r="D32" s="55"/>
      <c r="E32" s="107" t="n">
        <v>1035</v>
      </c>
      <c r="F32" s="55"/>
      <c r="G32" s="56" t="n">
        <v>1776</v>
      </c>
      <c r="H32" s="55"/>
      <c r="I32" s="57" t="n">
        <f aca="false">D32/D$2*D$5*I$5</f>
        <v>0</v>
      </c>
      <c r="J32" s="57" t="n">
        <f aca="false">E32/E$2*E$5*J$5</f>
        <v>99.5252688913402</v>
      </c>
      <c r="K32" s="57" t="n">
        <f aca="false">I32/MAX(I$8:I$107)*MAX(J$8:J$107)</f>
        <v>0</v>
      </c>
      <c r="L32" s="57" t="n">
        <f aca="false">F32/F$2*F$5*L$5</f>
        <v>0</v>
      </c>
      <c r="M32" s="57" t="n">
        <f aca="false">G32/G$2*G$5*M$5</f>
        <v>231.21661742648</v>
      </c>
      <c r="N32" s="57" t="n">
        <f aca="false">M32/MAX(M$8:M$107)*MAX(L$8:L$107)</f>
        <v>236.016216490045</v>
      </c>
      <c r="O32" s="60"/>
      <c r="P32" s="60"/>
      <c r="Q32" s="60"/>
      <c r="R32" s="60" t="n">
        <f aca="false">MAX(J32:K32)</f>
        <v>99.5252688913402</v>
      </c>
      <c r="S32" s="60" t="n">
        <f aca="false">MAX(L32,N32)</f>
        <v>236.016216490045</v>
      </c>
      <c r="T32" s="60" t="n">
        <f aca="false">H32/H$2*H$5*T$5</f>
        <v>0</v>
      </c>
      <c r="U32" s="61" t="n">
        <f aca="false">SUM(R32+O32,S32+P32,T32+Q32)-MIN(R32+O32,S32+P32,T32+Q32)</f>
        <v>335.541485381386</v>
      </c>
      <c r="V32" s="108"/>
      <c r="W32" s="56" t="n">
        <v>1776</v>
      </c>
      <c r="X32" s="55"/>
      <c r="Y32" s="55"/>
      <c r="Z32" s="57" t="n">
        <f aca="false">V32/V$2*V$5*Z$5</f>
        <v>0</v>
      </c>
      <c r="AA32" s="57" t="n">
        <f aca="false">W32/W$2*W$5*AA$5</f>
        <v>217.089986818781</v>
      </c>
      <c r="AB32" s="57" t="n">
        <f aca="false">Z32/MAX(Z$8:Z$107)*MAX(AA$8:AA$107)</f>
        <v>0</v>
      </c>
      <c r="AC32" s="60"/>
      <c r="AD32" s="60"/>
      <c r="AE32" s="60"/>
      <c r="AF32" s="60" t="n">
        <f aca="false">MAX(AA32:AB32)</f>
        <v>217.089986818781</v>
      </c>
      <c r="AG32" s="60" t="n">
        <f aca="false">X32/X$2*X$5*AG$5</f>
        <v>0</v>
      </c>
      <c r="AH32" s="60" t="n">
        <f aca="false">Y32/Y$2*Y$5*AH$5</f>
        <v>0</v>
      </c>
      <c r="AI32" s="61" t="n">
        <f aca="false">SUM(AF32+AC32,AG32+AD32,AH32+AE32)-MIN(AF32+AC32,AG32+AD32,AH32+AE32)</f>
        <v>217.089986818781</v>
      </c>
      <c r="AJ32" s="55"/>
      <c r="AK32" s="55"/>
      <c r="AL32" s="10"/>
      <c r="AM32" s="60"/>
      <c r="AN32" s="60"/>
      <c r="AO32" s="66"/>
      <c r="AP32" s="60" t="n">
        <f aca="false">AJ32/AJ$2*AJ$5*AP$5</f>
        <v>0</v>
      </c>
      <c r="AQ32" s="60" t="n">
        <f aca="false">AK32/AK$2*AK$5*AQ$5</f>
        <v>0</v>
      </c>
      <c r="AR32" s="60" t="n">
        <f aca="false">AL32/AL$2*AL$5*AR$5</f>
        <v>0</v>
      </c>
      <c r="AS32" s="61" t="n">
        <f aca="false">SUM(AP32+AM32,AQ32+AN32,AR32+AO32)-MIN(AP32+AM32,AQ32+AN32,AR32+AO32)</f>
        <v>0</v>
      </c>
      <c r="AT32" s="132"/>
      <c r="AU32" s="130"/>
      <c r="AV32" s="88"/>
      <c r="AW32" s="88"/>
      <c r="AX32" s="88"/>
      <c r="AY32" s="89"/>
      <c r="AZ32" s="60" t="n">
        <f aca="false">AT32/AT$2*AT$5*AZ$5</f>
        <v>0</v>
      </c>
      <c r="BA32" s="60" t="n">
        <f aca="false">AU32/AU$2*AU$5*BA$5</f>
        <v>0</v>
      </c>
      <c r="BB32" s="60" t="n">
        <f aca="false">AV32/AV$2*AV$5*BB$5</f>
        <v>0</v>
      </c>
      <c r="BC32" s="61" t="n">
        <f aca="false">SUM(AZ32+AW32,BA32+AX32,BB32+AY32)-MIN(AZ32+AW32,BA32+AX32,BB32+AY32)</f>
        <v>0</v>
      </c>
      <c r="BD32" s="130"/>
      <c r="BE32" s="111"/>
      <c r="BF32" s="118"/>
      <c r="BG32" s="88"/>
      <c r="BH32" s="89"/>
      <c r="BI32" s="102"/>
      <c r="BJ32" s="60" t="n">
        <f aca="false">BD32/BD$2*BD$5*BJ$5</f>
        <v>0</v>
      </c>
      <c r="BK32" s="60" t="n">
        <f aca="false">BE32/BE$2*BE$5*BK$5</f>
        <v>0</v>
      </c>
      <c r="BL32" s="77" t="n">
        <f aca="false">BF32/BF$2*BF$5*BL$5</f>
        <v>0</v>
      </c>
      <c r="BM32" s="61" t="n">
        <f aca="false">SUM(BJ32+BG32,BK32+BH32,BL32+BI32)-MIN(BJ32+BG32,BK32+BH32,BL32+BI32)</f>
        <v>0</v>
      </c>
      <c r="BN32" s="130"/>
      <c r="BO32" s="111"/>
      <c r="BP32" s="118"/>
      <c r="BQ32" s="88"/>
      <c r="BR32" s="88"/>
      <c r="BS32" s="89"/>
      <c r="BT32" s="60" t="n">
        <f aca="false">BN32/BN$2*BN$5*BT$5</f>
        <v>0</v>
      </c>
      <c r="BU32" s="60" t="n">
        <f aca="false">BO32/BO$2*BO$5*BU$5</f>
        <v>0</v>
      </c>
      <c r="BV32" s="77" t="n">
        <f aca="false">BP32/BP$2*BP$5*BV$5</f>
        <v>0</v>
      </c>
      <c r="BW32" s="61" t="n">
        <f aca="false">SUM(BT32+BQ32,BU32+BR32,BV32+BS32)-MIN(BT32+BQ32,BU32+BR32,BV32+BS32)</f>
        <v>0</v>
      </c>
      <c r="BX32" s="111"/>
      <c r="BY32" s="156"/>
      <c r="BZ32" s="82" t="n">
        <v>4835</v>
      </c>
      <c r="CA32" s="88"/>
      <c r="CB32" s="89"/>
      <c r="CD32" s="60" t="n">
        <f aca="false">BX32/BX$2*BX$5*CD$5</f>
        <v>0</v>
      </c>
      <c r="CE32" s="60" t="n">
        <f aca="false">BY32/BY$2*BY$5*CE$5</f>
        <v>0</v>
      </c>
      <c r="CF32" s="60" t="n">
        <f aca="false">BZ32/BZ$2*BZ$5*CF$5</f>
        <v>439.909015715467</v>
      </c>
      <c r="CG32" s="61" t="n">
        <f aca="false">SUM(CD32+CA32,CE32+CB32,CF32+CC32)-MIN(CD32+CA32,CE32+CB32,CF32+CC32)</f>
        <v>439.909015715467</v>
      </c>
      <c r="CI32" s="135" t="s">
        <v>47</v>
      </c>
      <c r="CJ32" s="157" t="s">
        <v>85</v>
      </c>
      <c r="CK32" s="153" t="n">
        <v>2017</v>
      </c>
      <c r="CL32" s="120" t="n">
        <v>519.108207244383</v>
      </c>
      <c r="CM32" s="157" t="n">
        <v>960.94</v>
      </c>
      <c r="CN32" s="115" t="n">
        <f aca="false">(CM32-860)/1000*CL32</f>
        <v>52.3987824392481</v>
      </c>
      <c r="CO32" s="116"/>
    </row>
    <row r="33" customFormat="false" ht="12.9" hidden="false" customHeight="true" outlineLevel="0" collapsed="false">
      <c r="A33" s="52" t="n">
        <v>26</v>
      </c>
      <c r="B33" s="83" t="s">
        <v>86</v>
      </c>
      <c r="C33" s="54" t="s">
        <v>31</v>
      </c>
      <c r="D33" s="55"/>
      <c r="E33" s="84"/>
      <c r="F33" s="107" t="n">
        <v>1996</v>
      </c>
      <c r="G33" s="55"/>
      <c r="H33" s="56" t="n">
        <v>7903</v>
      </c>
      <c r="I33" s="57" t="n">
        <f aca="false">D33/D$2*D$5*I$5</f>
        <v>0</v>
      </c>
      <c r="J33" s="57" t="n">
        <f aca="false">E33/E$2*E$5*J$5</f>
        <v>0</v>
      </c>
      <c r="K33" s="57" t="n">
        <f aca="false">I33/MAX(I$8:I$107)*MAX(J$8:J$107)</f>
        <v>0</v>
      </c>
      <c r="L33" s="57" t="n">
        <f aca="false">F33/F$2*F$5*L$5</f>
        <v>244.211196338518</v>
      </c>
      <c r="M33" s="57" t="n">
        <f aca="false">G33/G$2*G$5*M$5</f>
        <v>0</v>
      </c>
      <c r="N33" s="57" t="n">
        <f aca="false">M33/MAX(M$8:M$107)*MAX(L$8:L$107)</f>
        <v>0</v>
      </c>
      <c r="O33" s="60"/>
      <c r="P33" s="60"/>
      <c r="Q33" s="60"/>
      <c r="R33" s="60" t="n">
        <f aca="false">MAX(J33:K33)</f>
        <v>0</v>
      </c>
      <c r="S33" s="60" t="n">
        <f aca="false">MAX(L33,N33)</f>
        <v>244.211196338518</v>
      </c>
      <c r="T33" s="60" t="n">
        <f aca="false">H33/H$2*H$5*T$5</f>
        <v>468.59098749461</v>
      </c>
      <c r="U33" s="61" t="n">
        <f aca="false">SUM(R33+O33,S33+P33,T33+Q33)-MIN(R33+O33,S33+P33,T33+Q33)</f>
        <v>712.802183833127</v>
      </c>
      <c r="V33" s="129" t="n">
        <v>1996</v>
      </c>
      <c r="W33" s="55"/>
      <c r="X33" s="56" t="n">
        <v>7903</v>
      </c>
      <c r="Y33" s="56" t="n">
        <v>9132</v>
      </c>
      <c r="Z33" s="57" t="n">
        <f aca="false">V33/V$2*V$5*Z$5</f>
        <v>229.408467178031</v>
      </c>
      <c r="AA33" s="57" t="n">
        <f aca="false">W33/W$2*W$5*AA$5</f>
        <v>0</v>
      </c>
      <c r="AB33" s="57" t="n">
        <f aca="false">Z33/MAX(Z$8:Z$107)*MAX(AA$8:AA$107)</f>
        <v>224.627808133529</v>
      </c>
      <c r="AC33" s="60"/>
      <c r="AD33" s="60"/>
      <c r="AE33" s="60"/>
      <c r="AF33" s="60" t="n">
        <f aca="false">MAX(AA33:AB33)</f>
        <v>224.627808133529</v>
      </c>
      <c r="AG33" s="60" t="n">
        <f aca="false">X33/X$2*X$5*AG$5</f>
        <v>383.392626131953</v>
      </c>
      <c r="AH33" s="60" t="n">
        <f aca="false">Y33/Y$2*Y$5*AH$5</f>
        <v>430.976488759224</v>
      </c>
      <c r="AI33" s="61" t="n">
        <f aca="false">SUM(AF33+AC33,AG33+AD33,AH33+AE33)-MIN(AF33+AC33,AG33+AD33,AH33+AE33)</f>
        <v>814.369114891178</v>
      </c>
      <c r="AJ33" s="56" t="n">
        <v>7903</v>
      </c>
      <c r="AK33" s="56" t="n">
        <v>9132</v>
      </c>
      <c r="AL33" s="65" t="n">
        <v>6320</v>
      </c>
      <c r="AM33" s="60"/>
      <c r="AN33" s="60"/>
      <c r="AO33" s="66"/>
      <c r="AP33" s="60" t="n">
        <f aca="false">AJ33/AJ$2*AJ$5*AP$5</f>
        <v>362.093035791289</v>
      </c>
      <c r="AQ33" s="60" t="n">
        <f aca="false">AK33/AK$2*AK$5*AQ$5</f>
        <v>352.617127166638</v>
      </c>
      <c r="AR33" s="60" t="n">
        <f aca="false">AL33/AL$2*AL$5*AR$5</f>
        <v>398.441082072444</v>
      </c>
      <c r="AS33" s="61" t="n">
        <f aca="false">SUM(AP33+AM33,AQ33+AN33,AR33+AO33)-MIN(AP33+AM33,AQ33+AN33,AR33+AO33)</f>
        <v>760.534117863733</v>
      </c>
      <c r="AT33" s="86" t="n">
        <v>9132</v>
      </c>
      <c r="AU33" s="69" t="n">
        <v>6320</v>
      </c>
      <c r="AV33" s="88"/>
      <c r="AW33" s="88"/>
      <c r="AX33" s="88"/>
      <c r="AY33" s="89"/>
      <c r="AZ33" s="60" t="n">
        <f aca="false">AT33/AT$2*AT$5*AZ$5</f>
        <v>333.027286768492</v>
      </c>
      <c r="BA33" s="60" t="n">
        <f aca="false">AU33/AU$2*AU$5*BA$5</f>
        <v>325.997248968363</v>
      </c>
      <c r="BB33" s="60" t="n">
        <f aca="false">AV33/AV$2*AV$5*BB$5</f>
        <v>0</v>
      </c>
      <c r="BC33" s="61" t="n">
        <f aca="false">SUM(AZ33+AW33,BA33+AX33,BB33+AY33)-MIN(AZ33+AW33,BA33+AX33,BB33+AY33)</f>
        <v>659.024535736855</v>
      </c>
      <c r="BD33" s="69" t="n">
        <v>6320</v>
      </c>
      <c r="BE33" s="111"/>
      <c r="BF33" s="142"/>
      <c r="BG33" s="88"/>
      <c r="BH33" s="89"/>
      <c r="BI33" s="89"/>
      <c r="BJ33" s="60" t="n">
        <f aca="false">BD33/BD$2*BD$5*BJ$5</f>
        <v>307.886290692343</v>
      </c>
      <c r="BK33" s="60" t="n">
        <f aca="false">BE33/BE$2*BE$5*BK$5</f>
        <v>0</v>
      </c>
      <c r="BL33" s="77" t="n">
        <f aca="false">BF33/BF$2*BF$5*BL$5</f>
        <v>0</v>
      </c>
      <c r="BM33" s="61" t="n">
        <f aca="false">SUM(BJ33+BG33,BK33+BH33,BL33+BI33)-MIN(BJ33+BG33,BK33+BH33,BL33+BI33)</f>
        <v>307.886290692343</v>
      </c>
      <c r="BN33" s="111"/>
      <c r="BO33" s="119"/>
      <c r="BP33" s="104" t="n">
        <v>9494</v>
      </c>
      <c r="BQ33" s="89"/>
      <c r="BR33" s="88"/>
      <c r="BS33" s="89"/>
      <c r="BT33" s="60" t="n">
        <f aca="false">BN33/BN$2*BN$5*BT$5</f>
        <v>0</v>
      </c>
      <c r="BU33" s="60" t="n">
        <f aca="false">BO33/BO$2*BO$5*BU$5</f>
        <v>0</v>
      </c>
      <c r="BV33" s="77" t="n">
        <f aca="false">BP33/BP$2*BP$5*BV$5</f>
        <v>524.952246908616</v>
      </c>
      <c r="BW33" s="61" t="n">
        <f aca="false">SUM(BT33+BQ33,BU33+BR33,BV33+BS33)-MIN(BT33+BQ33,BU33+BR33,BV33+BS33)</f>
        <v>524.952246908616</v>
      </c>
      <c r="BX33" s="119"/>
      <c r="BY33" s="81" t="n">
        <v>9494</v>
      </c>
      <c r="BZ33" s="125"/>
      <c r="CA33" s="88"/>
      <c r="CB33" s="89"/>
      <c r="CD33" s="60" t="n">
        <f aca="false">BX33/BX$2*BX$5*CD$5</f>
        <v>0</v>
      </c>
      <c r="CE33" s="60" t="n">
        <f aca="false">BY33/BY$2*BY$5*CE$5</f>
        <v>429.506383834322</v>
      </c>
      <c r="CF33" s="60" t="n">
        <f aca="false">BZ33/BZ$2*BZ$5*CF$5</f>
        <v>0</v>
      </c>
      <c r="CG33" s="61" t="n">
        <f aca="false">SUM(CD33+CA33,CE33+CB33,CF33+CC33)-MIN(CD33+CA33,CE33+CB33,CF33+CC33)</f>
        <v>429.506383834322</v>
      </c>
      <c r="CI33" s="135" t="s">
        <v>73</v>
      </c>
      <c r="CJ33" s="157" t="s">
        <v>85</v>
      </c>
      <c r="CK33" s="153" t="n">
        <v>2017</v>
      </c>
      <c r="CL33" s="120" t="n">
        <v>519.108207244383</v>
      </c>
      <c r="CM33" s="158" t="n">
        <v>961.75</v>
      </c>
      <c r="CN33" s="115" t="n">
        <f aca="false">(CM33-860)/1000*CL33</f>
        <v>52.819260087116</v>
      </c>
      <c r="CO33" s="116"/>
    </row>
    <row r="34" customFormat="false" ht="12.9" hidden="false" customHeight="true" outlineLevel="0" collapsed="false">
      <c r="A34" s="52" t="n">
        <v>27</v>
      </c>
      <c r="B34" s="83" t="s">
        <v>87</v>
      </c>
      <c r="C34" s="54" t="s">
        <v>31</v>
      </c>
      <c r="D34" s="84"/>
      <c r="E34" s="56" t="n">
        <v>2312</v>
      </c>
      <c r="F34" s="107" t="n">
        <v>1838</v>
      </c>
      <c r="G34" s="55"/>
      <c r="H34" s="107" t="n">
        <v>6199</v>
      </c>
      <c r="I34" s="57" t="n">
        <f aca="false">D34/D$2*D$5*I$5</f>
        <v>0</v>
      </c>
      <c r="J34" s="57" t="n">
        <f aca="false">E34/E$2*E$5*J$5</f>
        <v>222.321180364037</v>
      </c>
      <c r="K34" s="57" t="n">
        <f aca="false">I34/MAX(I$8:I$107)*MAX(J$8:J$107)</f>
        <v>0</v>
      </c>
      <c r="L34" s="57" t="n">
        <f aca="false">F34/F$2*F$5*L$5</f>
        <v>224.879849133364</v>
      </c>
      <c r="M34" s="57" t="n">
        <f aca="false">G34/G$2*G$5*M$5</f>
        <v>0</v>
      </c>
      <c r="N34" s="57" t="n">
        <f aca="false">M34/MAX(M$8:M$107)*MAX(L$8:L$107)</f>
        <v>0</v>
      </c>
      <c r="O34" s="60"/>
      <c r="P34" s="60"/>
      <c r="Q34" s="60"/>
      <c r="R34" s="60" t="n">
        <f aca="false">MAX(J34:K34)</f>
        <v>222.321180364037</v>
      </c>
      <c r="S34" s="60" t="n">
        <f aca="false">MAX(L34,N34)</f>
        <v>224.879849133364</v>
      </c>
      <c r="T34" s="60" t="n">
        <f aca="false">H34/H$2*H$5*T$5</f>
        <v>367.556058645968</v>
      </c>
      <c r="U34" s="61" t="n">
        <f aca="false">SUM(R34+O34,S34+P34,T34+Q34)-MIN(R34+O34,S34+P34,T34+Q34)</f>
        <v>592.435907779332</v>
      </c>
      <c r="V34" s="129" t="n">
        <v>1838</v>
      </c>
      <c r="W34" s="55"/>
      <c r="X34" s="107" t="n">
        <v>6199</v>
      </c>
      <c r="Y34" s="107" t="n">
        <v>6758</v>
      </c>
      <c r="Z34" s="57" t="n">
        <f aca="false">V34/V$2*V$5*Z$5</f>
        <v>211.2488790948</v>
      </c>
      <c r="AA34" s="57" t="n">
        <f aca="false">W34/W$2*W$5*AA$5</f>
        <v>0</v>
      </c>
      <c r="AB34" s="57" t="n">
        <f aca="false">Z34/MAX(Z$8:Z$107)*MAX(AA$8:AA$107)</f>
        <v>206.846648972659</v>
      </c>
      <c r="AC34" s="60"/>
      <c r="AD34" s="60"/>
      <c r="AE34" s="60"/>
      <c r="AF34" s="60" t="n">
        <f aca="false">MAX(AA34:AB34)</f>
        <v>206.846648972659</v>
      </c>
      <c r="AG34" s="60" t="n">
        <f aca="false">X34/X$2*X$5*AG$5</f>
        <v>300.727684346701</v>
      </c>
      <c r="AH34" s="60" t="n">
        <f aca="false">Y34/Y$2*Y$5*AH$5</f>
        <v>318.937703792689</v>
      </c>
      <c r="AI34" s="61" t="n">
        <f aca="false">SUM(AF34+AC34,AG34+AD34,AH34+AE34)-MIN(AF34+AC34,AG34+AD34,AH34+AE34)</f>
        <v>619.66538813939</v>
      </c>
      <c r="AJ34" s="107" t="n">
        <v>6199</v>
      </c>
      <c r="AK34" s="107" t="n">
        <v>6758</v>
      </c>
      <c r="AL34" s="65" t="n">
        <v>5732</v>
      </c>
      <c r="AM34" s="60"/>
      <c r="AN34" s="60"/>
      <c r="AO34" s="66"/>
      <c r="AP34" s="60" t="n">
        <f aca="false">AJ34/AJ$2*AJ$5*AP$5</f>
        <v>284.020590771884</v>
      </c>
      <c r="AQ34" s="60" t="n">
        <f aca="false">AK34/AK$2*AK$5*AQ$5</f>
        <v>260.949030375837</v>
      </c>
      <c r="AR34" s="60" t="n">
        <f aca="false">AL34/AL$2*AL$5*AR$5</f>
        <v>361.370930765704</v>
      </c>
      <c r="AS34" s="61" t="n">
        <f aca="false">SUM(AP34+AM34,AQ34+AN34,AR34+AO34)-MIN(AP34+AM34,AQ34+AN34,AR34+AO34)</f>
        <v>645.391521537588</v>
      </c>
      <c r="AT34" s="134" t="n">
        <v>6758</v>
      </c>
      <c r="AU34" s="69" t="n">
        <v>5732</v>
      </c>
      <c r="AV34" s="87" t="n">
        <v>8362</v>
      </c>
      <c r="AW34" s="89"/>
      <c r="AX34" s="89"/>
      <c r="AY34" s="89"/>
      <c r="AZ34" s="60" t="n">
        <f aca="false">AT34/AT$2*AT$5*AZ$5</f>
        <v>246.451862021623</v>
      </c>
      <c r="BA34" s="60" t="n">
        <f aca="false">AU34/AU$2*AU$5*BA$5</f>
        <v>295.667125171939</v>
      </c>
      <c r="BB34" s="60" t="n">
        <f aca="false">AV34/AV$2*AV$5*BB$5</f>
        <v>446.081474296799</v>
      </c>
      <c r="BC34" s="61" t="n">
        <f aca="false">SUM(AZ34+AW34,BA34+AX34,BB34+AY34)-MIN(AZ34+AW34,BA34+AX34,BB34+AY34)</f>
        <v>741.748599468739</v>
      </c>
      <c r="BD34" s="69" t="n">
        <v>5732</v>
      </c>
      <c r="BE34" s="90" t="n">
        <v>8362</v>
      </c>
      <c r="BF34" s="142"/>
      <c r="BG34" s="89"/>
      <c r="BH34" s="89"/>
      <c r="BI34" s="102"/>
      <c r="BJ34" s="60" t="n">
        <f aca="false">BD34/BD$2*BD$5*BJ$5</f>
        <v>279.241173773498</v>
      </c>
      <c r="BK34" s="60" t="n">
        <f aca="false">BE34/BE$2*BE$5*BK$5</f>
        <v>364.975751697381</v>
      </c>
      <c r="BL34" s="77" t="n">
        <f aca="false">BF34/BF$2*BF$5*BL$5</f>
        <v>0</v>
      </c>
      <c r="BM34" s="61" t="n">
        <f aca="false">SUM(BJ34+BG34,BK34+BH34,BL34+BI34)-MIN(BJ34+BG34,BK34+BH34,BL34+BI34)</f>
        <v>644.21692547088</v>
      </c>
      <c r="BN34" s="90" t="n">
        <v>8362</v>
      </c>
      <c r="BO34" s="119"/>
      <c r="BP34" s="104" t="n">
        <v>5747</v>
      </c>
      <c r="BQ34" s="89"/>
      <c r="BR34" s="102"/>
      <c r="BS34" s="89"/>
      <c r="BT34" s="60" t="n">
        <f aca="false">BN34/BN$2*BN$5*BT$5</f>
        <v>377.988725803021</v>
      </c>
      <c r="BU34" s="60" t="n">
        <f aca="false">BO34/BO$2*BO$5*BU$5</f>
        <v>0</v>
      </c>
      <c r="BV34" s="77" t="n">
        <f aca="false">BP34/BP$2*BP$5*BV$5</f>
        <v>317.769176636172</v>
      </c>
      <c r="BW34" s="61" t="n">
        <f aca="false">SUM(BT34+BQ34,BU34+BR34,BV34+BS34)-MIN(BT34+BQ34,BU34+BR34,BV34+BS34)</f>
        <v>695.757902439192</v>
      </c>
      <c r="BX34" s="119"/>
      <c r="BY34" s="81" t="n">
        <v>5747</v>
      </c>
      <c r="BZ34" s="82" t="n">
        <v>1674</v>
      </c>
      <c r="CA34" s="102"/>
      <c r="CB34" s="89"/>
      <c r="CD34" s="60" t="n">
        <f aca="false">BX34/BX$2*BX$5*CD$5</f>
        <v>0</v>
      </c>
      <c r="CE34" s="60" t="n">
        <f aca="false">BY34/BY$2*BY$5*CE$5</f>
        <v>259.992962702322</v>
      </c>
      <c r="CF34" s="60" t="n">
        <f aca="false">BZ34/BZ$2*BZ$5*CF$5</f>
        <v>152.307692307692</v>
      </c>
      <c r="CG34" s="61" t="n">
        <f aca="false">SUM(CD34+CA34,CE34+CB34,CF34+CC34)-MIN(CD34+CA34,CE34+CB34,CF34+CC34)</f>
        <v>412.300655010015</v>
      </c>
      <c r="CI34" s="135" t="s">
        <v>64</v>
      </c>
      <c r="CJ34" s="157" t="s">
        <v>88</v>
      </c>
      <c r="CK34" s="153" t="n">
        <v>2017</v>
      </c>
      <c r="CL34" s="120" t="n">
        <v>519.108207244383</v>
      </c>
      <c r="CM34" s="158" t="n">
        <v>867.45</v>
      </c>
      <c r="CN34" s="115" t="n">
        <f aca="false">(CM34-860)/1000*CL34</f>
        <v>3.86735614397068</v>
      </c>
      <c r="CO34" s="116"/>
    </row>
    <row r="35" customFormat="false" ht="12.9" hidden="false" customHeight="true" outlineLevel="0" collapsed="false">
      <c r="A35" s="52" t="n">
        <v>28</v>
      </c>
      <c r="B35" s="83" t="s">
        <v>48</v>
      </c>
      <c r="C35" s="139" t="s">
        <v>31</v>
      </c>
      <c r="D35" s="55"/>
      <c r="E35" s="84"/>
      <c r="F35" s="55"/>
      <c r="G35" s="55"/>
      <c r="H35" s="84"/>
      <c r="I35" s="57" t="n">
        <f aca="false">D35/D$2*D$5*I$5</f>
        <v>0</v>
      </c>
      <c r="J35" s="57" t="n">
        <f aca="false">E35/E$2*E$5*J$5</f>
        <v>0</v>
      </c>
      <c r="K35" s="57" t="n">
        <f aca="false">I35/MAX(I$8:I$107)*MAX(J$8:J$107)</f>
        <v>0</v>
      </c>
      <c r="L35" s="57" t="n">
        <f aca="false">F35/F$2*F$5*L$5</f>
        <v>0</v>
      </c>
      <c r="M35" s="57" t="n">
        <f aca="false">G35/G$2*G$5*M$5</f>
        <v>0</v>
      </c>
      <c r="N35" s="57" t="n">
        <f aca="false">M35/MAX(M$8:M$107)*MAX(L$8:L$107)</f>
        <v>0</v>
      </c>
      <c r="O35" s="60"/>
      <c r="P35" s="60"/>
      <c r="Q35" s="60"/>
      <c r="R35" s="60" t="n">
        <f aca="false">MAX(J35:K35)</f>
        <v>0</v>
      </c>
      <c r="S35" s="60" t="n">
        <f aca="false">MAX(L35,N35)</f>
        <v>0</v>
      </c>
      <c r="T35" s="60" t="n">
        <f aca="false">H35/H$2*H$5*T$5</f>
        <v>0</v>
      </c>
      <c r="U35" s="61" t="n">
        <f aca="false">SUM(R35+O35,S35+P35,T35+Q35)-MIN(R35+O35,S35+P35,T35+Q35)</f>
        <v>0</v>
      </c>
      <c r="V35" s="108"/>
      <c r="W35" s="55"/>
      <c r="X35" s="84"/>
      <c r="Y35" s="84"/>
      <c r="Z35" s="57" t="n">
        <f aca="false">V35/V$2*V$5*Z$5</f>
        <v>0</v>
      </c>
      <c r="AA35" s="57" t="n">
        <f aca="false">W35/W$2*W$5*AA$5</f>
        <v>0</v>
      </c>
      <c r="AB35" s="57" t="n">
        <f aca="false">Z35/MAX(Z$8:Z$107)*MAX(AA$8:AA$107)</f>
        <v>0</v>
      </c>
      <c r="AC35" s="60"/>
      <c r="AD35" s="60"/>
      <c r="AE35" s="60"/>
      <c r="AF35" s="60" t="n">
        <f aca="false">MAX(AA35:AB35)</f>
        <v>0</v>
      </c>
      <c r="AG35" s="60" t="n">
        <f aca="false">X35/X$2*X$5*AG$5</f>
        <v>0</v>
      </c>
      <c r="AH35" s="60" t="n">
        <f aca="false">Y35/Y$2*Y$5*AH$5</f>
        <v>0</v>
      </c>
      <c r="AI35" s="61" t="n">
        <f aca="false">SUM(AF35+AC35,AG35+AD35,AH35+AE35)-MIN(AF35+AC35,AG35+AD35,AH35+AE35)</f>
        <v>0</v>
      </c>
      <c r="AJ35" s="84"/>
      <c r="AK35" s="84"/>
      <c r="AL35" s="10"/>
      <c r="AM35" s="60"/>
      <c r="AN35" s="60"/>
      <c r="AO35" s="66"/>
      <c r="AP35" s="60" t="n">
        <f aca="false">AJ35/AJ$2*AJ$5*AP$5</f>
        <v>0</v>
      </c>
      <c r="AQ35" s="60" t="n">
        <f aca="false">AK35/AK$2*AK$5*AQ$5</f>
        <v>0</v>
      </c>
      <c r="AR35" s="60" t="n">
        <f aca="false">AL35/AL$2*AL$5*AR$5</f>
        <v>0</v>
      </c>
      <c r="AS35" s="61" t="n">
        <f aca="false">SUM(AP35+AM35,AQ35+AN35,AR35+AO35)-MIN(AP35+AM35,AQ35+AN35,AR35+AO35)</f>
        <v>0</v>
      </c>
      <c r="AT35" s="100"/>
      <c r="AU35" s="130"/>
      <c r="AV35" s="88"/>
      <c r="AW35" s="88"/>
      <c r="AX35" s="88"/>
      <c r="AY35" s="89"/>
      <c r="AZ35" s="60" t="n">
        <f aca="false">AT35/AT$2*AT$5*AZ$5</f>
        <v>0</v>
      </c>
      <c r="BA35" s="60" t="n">
        <f aca="false">AU35/AU$2*AU$5*BA$5</f>
        <v>0</v>
      </c>
      <c r="BB35" s="60" t="n">
        <f aca="false">AV35/AV$2*AV$5*BB$5</f>
        <v>0</v>
      </c>
      <c r="BC35" s="61" t="n">
        <f aca="false">SUM(AZ35+AW35,BA35+AX35,BB35+AY35)-MIN(AZ35+AW35,BA35+AX35,BB35+AY35)</f>
        <v>0</v>
      </c>
      <c r="BD35" s="130"/>
      <c r="BE35" s="111"/>
      <c r="BF35" s="142"/>
      <c r="BG35" s="88"/>
      <c r="BH35" s="89"/>
      <c r="BI35" s="102"/>
      <c r="BJ35" s="60" t="n">
        <f aca="false">BD35/BD$2*BD$5*BJ$5</f>
        <v>0</v>
      </c>
      <c r="BK35" s="60" t="n">
        <f aca="false">BE35/BE$2*BE$5*BK$5</f>
        <v>0</v>
      </c>
      <c r="BL35" s="123" t="n">
        <f aca="false">$CO$13</f>
        <v>428.184322611844</v>
      </c>
      <c r="BM35" s="61" t="n">
        <f aca="false">SUM(BJ35+BG35,BK35+BH35,BL35+BI35)-MIN(BJ35+BG35,BK35+BH35,BL35+BI35)</f>
        <v>428.184322611844</v>
      </c>
      <c r="BN35" s="111"/>
      <c r="BO35" s="119"/>
      <c r="BP35" s="142"/>
      <c r="BQ35" s="89"/>
      <c r="BR35" s="102"/>
      <c r="BS35" s="89"/>
      <c r="BT35" s="60" t="n">
        <f aca="false">BN35/BN$2*BN$5*BT$5</f>
        <v>0</v>
      </c>
      <c r="BU35" s="117" t="n">
        <f aca="false">$CO$15</f>
        <v>399.46875</v>
      </c>
      <c r="BV35" s="77" t="n">
        <f aca="false">BP35/BP$2*BP$5*BV$5</f>
        <v>0</v>
      </c>
      <c r="BW35" s="61" t="n">
        <f aca="false">SUM(BT35+BQ35,BU35+BR35,BV35+BS35)-MIN(BT35+BQ35,BU35+BR35,BV35+BS35)</f>
        <v>399.46875</v>
      </c>
      <c r="BX35" s="119"/>
      <c r="BY35" s="156"/>
      <c r="BZ35" s="125"/>
      <c r="CA35" s="102"/>
      <c r="CB35" s="89"/>
      <c r="CD35" s="117" t="n">
        <f aca="false">$CO$16</f>
        <v>377.276041666667</v>
      </c>
      <c r="CE35" s="60" t="n">
        <f aca="false">BY35/BY$2*BY$5*CE$5</f>
        <v>0</v>
      </c>
      <c r="CF35" s="60" t="n">
        <f aca="false">BZ35/BZ$2*BZ$5*CF$5</f>
        <v>0</v>
      </c>
      <c r="CG35" s="61" t="n">
        <f aca="false">SUM(CD35+CA35,CE35+CB35,CF35+CC35)-MIN(CD35+CA35,CE35+CB35,CF35+CC35)</f>
        <v>377.276041666667</v>
      </c>
      <c r="CI35" s="135" t="s">
        <v>64</v>
      </c>
      <c r="CJ35" s="157" t="s">
        <v>89</v>
      </c>
      <c r="CK35" s="153" t="n">
        <v>2017</v>
      </c>
      <c r="CL35" s="120" t="n">
        <v>519.108207244383</v>
      </c>
      <c r="CM35" s="158" t="n">
        <v>887.09</v>
      </c>
      <c r="CN35" s="115" t="n">
        <f aca="false">(CM35-860)/1000*CL35</f>
        <v>14.0626413342504</v>
      </c>
      <c r="CO35" s="116"/>
    </row>
    <row r="36" customFormat="false" ht="12.9" hidden="false" customHeight="true" outlineLevel="0" collapsed="false">
      <c r="A36" s="52" t="n">
        <v>29</v>
      </c>
      <c r="B36" s="83" t="s">
        <v>90</v>
      </c>
      <c r="C36" s="54" t="s">
        <v>31</v>
      </c>
      <c r="D36" s="55"/>
      <c r="E36" s="56" t="n">
        <v>1797</v>
      </c>
      <c r="F36" s="56" t="n">
        <v>2163</v>
      </c>
      <c r="G36" s="143" t="n">
        <v>718</v>
      </c>
      <c r="H36" s="56" t="n">
        <v>5318</v>
      </c>
      <c r="I36" s="57" t="n">
        <f aca="false">D36/D$2*D$5*I$5</f>
        <v>0</v>
      </c>
      <c r="J36" s="57" t="n">
        <f aca="false">E36/E$2*E$5*J$5</f>
        <v>172.798945118588</v>
      </c>
      <c r="K36" s="57" t="n">
        <f aca="false">I36/MAX(I$8:I$107)*MAX(J$8:J$107)</f>
        <v>0</v>
      </c>
      <c r="L36" s="57" t="n">
        <f aca="false">F36/F$2*F$5*L$5</f>
        <v>264.643696232572</v>
      </c>
      <c r="M36" s="57" t="n">
        <f aca="false">G36/G$2*G$5*M$5</f>
        <v>93.4760874505704</v>
      </c>
      <c r="N36" s="57" t="n">
        <f aca="false">M36/MAX(M$8:M$107)*MAX(L$8:L$107)</f>
        <v>95.4164659008179</v>
      </c>
      <c r="O36" s="60"/>
      <c r="P36" s="60"/>
      <c r="Q36" s="60"/>
      <c r="R36" s="60" t="n">
        <f aca="false">MAX(J36:K36)</f>
        <v>172.798945118588</v>
      </c>
      <c r="S36" s="60" t="n">
        <f aca="false">MAX(L36,N36)</f>
        <v>264.643696232572</v>
      </c>
      <c r="T36" s="60" t="n">
        <f aca="false">H36/H$2*H$5*T$5</f>
        <v>315.319103061665</v>
      </c>
      <c r="U36" s="61" t="n">
        <f aca="false">SUM(R36+O36,S36+P36,T36+Q36)-MIN(R36+O36,S36+P36,T36+Q36)</f>
        <v>579.962799294236</v>
      </c>
      <c r="V36" s="85" t="n">
        <v>2163</v>
      </c>
      <c r="W36" s="143" t="n">
        <v>718</v>
      </c>
      <c r="X36" s="56" t="n">
        <v>5318</v>
      </c>
      <c r="Y36" s="56" t="n">
        <v>5186</v>
      </c>
      <c r="Z36" s="57" t="n">
        <f aca="false">V36/V$2*V$5*Z$5</f>
        <v>248.602462177395</v>
      </c>
      <c r="AA36" s="57" t="n">
        <f aca="false">W36/W$2*W$5*AA$5</f>
        <v>87.764983409845</v>
      </c>
      <c r="AB36" s="57" t="n">
        <f aca="false">Z36/MAX(Z$8:Z$107)*MAX(AA$8:AA$107)</f>
        <v>243.421818132677</v>
      </c>
      <c r="AC36" s="60"/>
      <c r="AD36" s="60"/>
      <c r="AE36" s="60"/>
      <c r="AF36" s="60" t="n">
        <f aca="false">MAX(AA36:AB36)</f>
        <v>243.421818132677</v>
      </c>
      <c r="AG36" s="60" t="n">
        <f aca="false">X36/X$2*X$5*AG$5</f>
        <v>257.988357050453</v>
      </c>
      <c r="AH36" s="60" t="n">
        <f aca="false">Y36/Y$2*Y$5*AH$5</f>
        <v>244.748584177107</v>
      </c>
      <c r="AI36" s="61" t="n">
        <f aca="false">SUM(AF36+AC36,AG36+AD36,AH36+AE36)-MIN(AF36+AC36,AG36+AD36,AH36+AE36)</f>
        <v>502.736941227559</v>
      </c>
      <c r="AJ36" s="56" t="n">
        <v>5318</v>
      </c>
      <c r="AK36" s="56" t="n">
        <v>5186</v>
      </c>
      <c r="AL36" s="65" t="n">
        <v>4725</v>
      </c>
      <c r="AM36" s="60"/>
      <c r="AN36" s="60"/>
      <c r="AO36" s="66"/>
      <c r="AP36" s="60" t="n">
        <f aca="false">AJ36/AJ$2*AJ$5*AP$5</f>
        <v>243.65567054765</v>
      </c>
      <c r="AQ36" s="60" t="n">
        <f aca="false">AK36/AK$2*AK$5*AQ$5</f>
        <v>200.248841599451</v>
      </c>
      <c r="AR36" s="60" t="n">
        <f aca="false">AL36/AL$2*AL$5*AR$5</f>
        <v>297.885144429161</v>
      </c>
      <c r="AS36" s="61" t="n">
        <f aca="false">SUM(AP36+AM36,AQ36+AN36,AR36+AO36)-MIN(AP36+AM36,AQ36+AN36,AR36+AO36)</f>
        <v>541.540814976811</v>
      </c>
      <c r="AT36" s="86" t="n">
        <v>5186</v>
      </c>
      <c r="AU36" s="69" t="n">
        <v>4725</v>
      </c>
      <c r="AV36" s="87" t="n">
        <v>5443</v>
      </c>
      <c r="AW36" s="88"/>
      <c r="AX36" s="88"/>
      <c r="AY36" s="89"/>
      <c r="AZ36" s="60" t="n">
        <f aca="false">AT36/AT$2*AT$5*AZ$5</f>
        <v>189.123905955037</v>
      </c>
      <c r="BA36" s="60" t="n">
        <f aca="false">AU36/AU$2*AU$5*BA$5</f>
        <v>243.724209078404</v>
      </c>
      <c r="BB36" s="60" t="n">
        <f aca="false">AV36/AV$2*AV$5*BB$5</f>
        <v>290.363724539282</v>
      </c>
      <c r="BC36" s="61" t="n">
        <f aca="false">SUM(AZ36+AW36,BA36+AX36,BB36+AY36)-MIN(AZ36+AW36,BA36+AX36,BB36+AY36)</f>
        <v>534.087933617687</v>
      </c>
      <c r="BD36" s="69" t="n">
        <v>4725</v>
      </c>
      <c r="BE36" s="90" t="n">
        <v>5443</v>
      </c>
      <c r="BF36" s="142"/>
      <c r="BG36" s="88"/>
      <c r="BH36" s="89"/>
      <c r="BI36" s="102"/>
      <c r="BJ36" s="60" t="n">
        <f aca="false">BD36/BD$2*BD$5*BJ$5</f>
        <v>230.183975240715</v>
      </c>
      <c r="BK36" s="60" t="n">
        <f aca="false">BE36/BE$2*BE$5*BK$5</f>
        <v>237.570320077595</v>
      </c>
      <c r="BL36" s="77" t="n">
        <f aca="false">BF36/BF$2*BF$5*BL$5</f>
        <v>0</v>
      </c>
      <c r="BM36" s="61" t="n">
        <f aca="false">SUM(BJ36+BG36,BK36+BH36,BL36+BI36)-MIN(BJ36+BG36,BK36+BH36,BL36+BI36)</f>
        <v>467.75429531831</v>
      </c>
      <c r="BN36" s="90" t="n">
        <v>5443</v>
      </c>
      <c r="BO36" s="119"/>
      <c r="BP36" s="104" t="n">
        <v>4905</v>
      </c>
      <c r="BQ36" s="89"/>
      <c r="BR36" s="102"/>
      <c r="BS36" s="89"/>
      <c r="BT36" s="60" t="n">
        <f aca="false">BN36/BN$2*BN$5*BT$5</f>
        <v>246.040736013614</v>
      </c>
      <c r="BU36" s="60" t="n">
        <f aca="false">BO36/BO$2*BO$5*BU$5</f>
        <v>0</v>
      </c>
      <c r="BV36" s="77" t="n">
        <f aca="false">BP36/BP$2*BP$5*BV$5</f>
        <v>271.212425857042</v>
      </c>
      <c r="BW36" s="61" t="n">
        <f aca="false">SUM(BT36+BQ36,BU36+BR36,BV36+BS36)-MIN(BT36+BQ36,BU36+BR36,BV36+BS36)</f>
        <v>517.253161870656</v>
      </c>
      <c r="BX36" s="119"/>
      <c r="BY36" s="81" t="n">
        <v>4905</v>
      </c>
      <c r="BZ36" s="82" t="n">
        <v>978</v>
      </c>
      <c r="CA36" s="102"/>
      <c r="CB36" s="89"/>
      <c r="CD36" s="60" t="n">
        <f aca="false">BX36/BX$2*BX$5*CD$5</f>
        <v>0</v>
      </c>
      <c r="CE36" s="60" t="n">
        <f aca="false">BY36/BY$2*BY$5*CE$5</f>
        <v>221.901075701216</v>
      </c>
      <c r="CF36" s="60" t="n">
        <f aca="false">BZ36/BZ$2*BZ$5*CF$5</f>
        <v>88.9826302729528</v>
      </c>
      <c r="CG36" s="61" t="n">
        <f aca="false">SUM(CD36+CA36,CE36+CB36,CF36+CC36)-MIN(CD36+CA36,CE36+CB36,CF36+CC36)</f>
        <v>310.883705974169</v>
      </c>
      <c r="CI36" s="135" t="s">
        <v>64</v>
      </c>
      <c r="CJ36" s="157" t="s">
        <v>91</v>
      </c>
      <c r="CK36" s="153" t="n">
        <v>2018</v>
      </c>
      <c r="CL36" s="120" t="n">
        <v>501.561590688652</v>
      </c>
      <c r="CM36" s="158" t="n">
        <v>960</v>
      </c>
      <c r="CN36" s="115" t="n">
        <f aca="false">(CM36-860)/1000*CL36</f>
        <v>50.1561590688652</v>
      </c>
      <c r="CO36" s="116"/>
    </row>
    <row r="37" customFormat="false" ht="12.9" hidden="false" customHeight="true" outlineLevel="0" collapsed="false">
      <c r="A37" s="52" t="n">
        <v>30</v>
      </c>
      <c r="B37" s="83" t="s">
        <v>92</v>
      </c>
      <c r="C37" s="54" t="s">
        <v>31</v>
      </c>
      <c r="D37" s="84"/>
      <c r="E37" s="107" t="n">
        <v>2089</v>
      </c>
      <c r="F37" s="84"/>
      <c r="G37" s="56" t="n">
        <v>2029</v>
      </c>
      <c r="H37" s="107" t="n">
        <v>6257</v>
      </c>
      <c r="I37" s="57" t="n">
        <f aca="false">D37/D$2*D$5*I$5</f>
        <v>0</v>
      </c>
      <c r="J37" s="57" t="n">
        <f aca="false">E37/E$2*E$5*J$5</f>
        <v>200.877571704357</v>
      </c>
      <c r="K37" s="57" t="n">
        <f aca="false">I37/MAX(I$8:I$107)*MAX(J$8:J$107)</f>
        <v>0</v>
      </c>
      <c r="L37" s="57" t="n">
        <f aca="false">F37/F$2*F$5*L$5</f>
        <v>0</v>
      </c>
      <c r="M37" s="57" t="n">
        <f aca="false">G37/G$2*G$5*M$5</f>
        <v>264.154570246807</v>
      </c>
      <c r="N37" s="57" t="n">
        <f aca="false">M37/MAX(M$8:M$107)*MAX(L$8:L$107)</f>
        <v>269.637895978774</v>
      </c>
      <c r="O37" s="60"/>
      <c r="P37" s="60"/>
      <c r="Q37" s="60"/>
      <c r="R37" s="60" t="n">
        <f aca="false">MAX(J37:K37)</f>
        <v>200.877571704357</v>
      </c>
      <c r="S37" s="60" t="n">
        <f aca="false">MAX(L37,N37)</f>
        <v>269.637895978774</v>
      </c>
      <c r="T37" s="60" t="n">
        <f aca="false">H37/H$2*H$5*T$5</f>
        <v>370.995040965934</v>
      </c>
      <c r="U37" s="61" t="n">
        <f aca="false">SUM(R37+O37,S37+P37,T37+Q37)-MIN(R37+O37,S37+P37,T37+Q37)</f>
        <v>640.632936944707</v>
      </c>
      <c r="V37" s="99"/>
      <c r="W37" s="56" t="n">
        <v>2029</v>
      </c>
      <c r="X37" s="107" t="n">
        <v>6257</v>
      </c>
      <c r="Y37" s="107" t="n">
        <v>7609</v>
      </c>
      <c r="Z37" s="57" t="n">
        <f aca="false">V37/V$2*V$5*Z$5</f>
        <v>0</v>
      </c>
      <c r="AA37" s="57" t="n">
        <f aca="false">W37/W$2*W$5*AA$5</f>
        <v>248.015531112222</v>
      </c>
      <c r="AB37" s="57" t="n">
        <f aca="false">Z37/MAX(Z$8:Z$107)*MAX(AA$8:AA$107)</f>
        <v>0</v>
      </c>
      <c r="AC37" s="60"/>
      <c r="AD37" s="60"/>
      <c r="AE37" s="60"/>
      <c r="AF37" s="60" t="n">
        <f aca="false">MAX(AA37:AB37)</f>
        <v>248.015531112222</v>
      </c>
      <c r="AG37" s="60" t="n">
        <f aca="false">X37/X$2*X$5*AG$5</f>
        <v>303.541397153946</v>
      </c>
      <c r="AH37" s="60" t="n">
        <f aca="false">Y37/Y$2*Y$5*AH$5</f>
        <v>359.099879869573</v>
      </c>
      <c r="AI37" s="61" t="n">
        <f aca="false">SUM(AF37+AC37,AG37+AD37,AH37+AE37)-MIN(AF37+AC37,AG37+AD37,AH37+AE37)</f>
        <v>662.641277023518</v>
      </c>
      <c r="AJ37" s="107" t="n">
        <v>6257</v>
      </c>
      <c r="AK37" s="107" t="n">
        <v>7609</v>
      </c>
      <c r="AL37" s="65" t="n">
        <v>4463</v>
      </c>
      <c r="AM37" s="60"/>
      <c r="AN37" s="60"/>
      <c r="AO37" s="66"/>
      <c r="AP37" s="60" t="n">
        <f aca="false">AJ37/AJ$2*AJ$5*AP$5</f>
        <v>286.677986200949</v>
      </c>
      <c r="AQ37" s="60" t="n">
        <f aca="false">AK37/AK$2*AK$5*AQ$5</f>
        <v>293.808992620559</v>
      </c>
      <c r="AR37" s="60" t="n">
        <f aca="false">AL37/AL$2*AL$5*AR$5</f>
        <v>281.367491976158</v>
      </c>
      <c r="AS37" s="61" t="n">
        <f aca="false">SUM(AP37+AM37,AQ37+AN37,AR37+AO37)-MIN(AP37+AM37,AQ37+AN37,AR37+AO37)</f>
        <v>580.486978821508</v>
      </c>
      <c r="AT37" s="134" t="n">
        <v>7609</v>
      </c>
      <c r="AU37" s="69" t="n">
        <v>4463</v>
      </c>
      <c r="AV37" s="87" t="n">
        <v>7420</v>
      </c>
      <c r="AW37" s="89"/>
      <c r="AX37" s="89"/>
      <c r="AY37" s="89"/>
      <c r="AZ37" s="60" t="n">
        <f aca="false">AT37/AT$2*AT$5*AZ$5</f>
        <v>277.486270808306</v>
      </c>
      <c r="BA37" s="60" t="n">
        <f aca="false">AU37/AU$2*AU$5*BA$5</f>
        <v>230.209766162311</v>
      </c>
      <c r="BB37" s="60" t="n">
        <f aca="false">AV37/AV$2*AV$5*BB$5</f>
        <v>395.829291949564</v>
      </c>
      <c r="BC37" s="61" t="n">
        <f aca="false">SUM(AZ37+AW37,BA37+AX37,BB37+AY37)-MIN(AZ37+AW37,BA37+AX37,BB37+AY37)</f>
        <v>673.31556275787</v>
      </c>
      <c r="BD37" s="69" t="n">
        <v>4463</v>
      </c>
      <c r="BE37" s="90" t="n">
        <v>7420</v>
      </c>
      <c r="BF37" s="142"/>
      <c r="BG37" s="89"/>
      <c r="BH37" s="89"/>
      <c r="BI37" s="76" t="n">
        <f aca="false">$CN$43</f>
        <v>15.6425450352147</v>
      </c>
      <c r="BJ37" s="60" t="n">
        <f aca="false">BD37/BD$2*BD$5*BJ$5</f>
        <v>217.420334708849</v>
      </c>
      <c r="BK37" s="60" t="n">
        <f aca="false">BE37/BE$2*BE$5*BK$5</f>
        <v>323.860329776916</v>
      </c>
      <c r="BL37" s="77" t="n">
        <f aca="false">BF37/BF$2*BF$5*BL$5</f>
        <v>0</v>
      </c>
      <c r="BM37" s="61" t="n">
        <f aca="false">SUM(BJ37+BG37,BK37+BH37,BL37+BI37)-MIN(BJ37+BG37,BK37+BH37,BL37+BI37)</f>
        <v>541.280664485765</v>
      </c>
      <c r="BN37" s="90" t="n">
        <v>7420</v>
      </c>
      <c r="BO37" s="119"/>
      <c r="BP37" s="104" t="n">
        <v>6288</v>
      </c>
      <c r="BQ37" s="89"/>
      <c r="BR37" s="76"/>
      <c r="BS37" s="92"/>
      <c r="BT37" s="60" t="n">
        <f aca="false">BN37/BN$2*BN$5*BT$5</f>
        <v>335.407360136141</v>
      </c>
      <c r="BU37" s="60" t="n">
        <f aca="false">BO37/BO$2*BO$5*BU$5</f>
        <v>0</v>
      </c>
      <c r="BV37" s="77" t="n">
        <f aca="false">BP37/BP$2*BP$5*BV$5</f>
        <v>347.68271840756</v>
      </c>
      <c r="BW37" s="61" t="n">
        <f aca="false">SUM(BT37+BQ37,BU37+BR37,BV37+BS37)-MIN(BT37+BQ37,BU37+BR37,BV37+BS37)</f>
        <v>683.090078543701</v>
      </c>
      <c r="BX37" s="119"/>
      <c r="BY37" s="81" t="n">
        <v>6288</v>
      </c>
      <c r="BZ37" s="125"/>
      <c r="CA37" s="76"/>
      <c r="CB37" s="92"/>
      <c r="CD37" s="60" t="n">
        <f aca="false">BX37/BX$2*BX$5*CD$5</f>
        <v>0</v>
      </c>
      <c r="CE37" s="60" t="n">
        <f aca="false">BY37/BY$2*BY$5*CE$5</f>
        <v>284.467678697095</v>
      </c>
      <c r="CF37" s="60" t="n">
        <f aca="false">BZ37/BZ$2*BZ$5*CF$5</f>
        <v>0</v>
      </c>
      <c r="CG37" s="61" t="n">
        <f aca="false">SUM(CD37+CA37,CE37+CB37,CF37+CC37)-MIN(CD37+CA37,CE37+CB37,CF37+CC37)</f>
        <v>284.467678697095</v>
      </c>
      <c r="CI37" s="135" t="s">
        <v>53</v>
      </c>
      <c r="CJ37" s="157" t="s">
        <v>93</v>
      </c>
      <c r="CK37" s="153" t="n">
        <v>2018</v>
      </c>
      <c r="CL37" s="120" t="n">
        <v>501.561590688652</v>
      </c>
      <c r="CM37" s="158" t="n">
        <v>915.3</v>
      </c>
      <c r="CN37" s="115" t="n">
        <f aca="false">(CM37-860)/1000*CL37</f>
        <v>27.7363559650824</v>
      </c>
      <c r="CO37" s="116"/>
    </row>
    <row r="38" customFormat="false" ht="12.9" hidden="false" customHeight="true" outlineLevel="0" collapsed="false">
      <c r="A38" s="52" t="n">
        <v>31</v>
      </c>
      <c r="B38" s="83" t="s">
        <v>94</v>
      </c>
      <c r="C38" s="54" t="s">
        <v>31</v>
      </c>
      <c r="D38" s="55"/>
      <c r="E38" s="55"/>
      <c r="F38" s="84"/>
      <c r="G38" s="56" t="n">
        <v>1090</v>
      </c>
      <c r="H38" s="84"/>
      <c r="I38" s="57" t="n">
        <f aca="false">D38/D$2*D$5*I$5</f>
        <v>0</v>
      </c>
      <c r="J38" s="57" t="n">
        <f aca="false">E38/E$2*E$5*J$5</f>
        <v>0</v>
      </c>
      <c r="K38" s="57" t="n">
        <f aca="false">I38/MAX(I$8:I$107)*MAX(J$8:J$107)</f>
        <v>0</v>
      </c>
      <c r="L38" s="57" t="n">
        <f aca="false">F38/F$2*F$5*L$5</f>
        <v>0</v>
      </c>
      <c r="M38" s="57" t="n">
        <f aca="false">G38/G$2*G$5*M$5</f>
        <v>141.906595154766</v>
      </c>
      <c r="N38" s="57" t="n">
        <f aca="false">M38/MAX(M$8:M$107)*MAX(L$8:L$107)</f>
        <v>144.85229503049</v>
      </c>
      <c r="O38" s="60"/>
      <c r="P38" s="60"/>
      <c r="Q38" s="60"/>
      <c r="R38" s="60" t="n">
        <f aca="false">MAX(J38:K38)</f>
        <v>0</v>
      </c>
      <c r="S38" s="60" t="n">
        <f aca="false">MAX(L38,N38)</f>
        <v>144.85229503049</v>
      </c>
      <c r="T38" s="60" t="n">
        <f aca="false">H38/H$2*H$5*T$5</f>
        <v>0</v>
      </c>
      <c r="U38" s="61" t="n">
        <f aca="false">SUM(R38+O38,S38+P38,T38+Q38)-MIN(R38+O38,S38+P38,T38+Q38)</f>
        <v>144.85229503049</v>
      </c>
      <c r="V38" s="99"/>
      <c r="W38" s="56" t="n">
        <v>1090</v>
      </c>
      <c r="X38" s="84"/>
      <c r="Y38" s="84"/>
      <c r="Z38" s="57" t="n">
        <f aca="false">V38/V$2*V$5*Z$5</f>
        <v>0</v>
      </c>
      <c r="AA38" s="57" t="n">
        <f aca="false">W38/W$2*W$5*AA$5</f>
        <v>133.236534702968</v>
      </c>
      <c r="AB38" s="57" t="n">
        <f aca="false">Z38/MAX(Z$8:Z$107)*MAX(AA$8:AA$107)</f>
        <v>0</v>
      </c>
      <c r="AC38" s="60"/>
      <c r="AD38" s="60"/>
      <c r="AE38" s="60"/>
      <c r="AF38" s="60" t="n">
        <f aca="false">MAX(AA38:AB38)</f>
        <v>133.236534702968</v>
      </c>
      <c r="AG38" s="60" t="n">
        <f aca="false">X38/X$2*X$5*AG$5</f>
        <v>0</v>
      </c>
      <c r="AH38" s="60" t="n">
        <f aca="false">Y38/Y$2*Y$5*AH$5</f>
        <v>0</v>
      </c>
      <c r="AI38" s="61" t="n">
        <f aca="false">SUM(AF38+AC38,AG38+AD38,AH38+AE38)-MIN(AF38+AC38,AG38+AD38,AH38+AE38)</f>
        <v>133.236534702968</v>
      </c>
      <c r="AJ38" s="84"/>
      <c r="AK38" s="84"/>
      <c r="AL38" s="10"/>
      <c r="AM38" s="60"/>
      <c r="AN38" s="60"/>
      <c r="AO38" s="66"/>
      <c r="AP38" s="60" t="n">
        <f aca="false">AJ38/AJ$2*AJ$5*AP$5</f>
        <v>0</v>
      </c>
      <c r="AQ38" s="60" t="n">
        <f aca="false">AK38/AK$2*AK$5*AQ$5</f>
        <v>0</v>
      </c>
      <c r="AR38" s="60" t="n">
        <f aca="false">AL38/AL$2*AL$5*AR$5</f>
        <v>0</v>
      </c>
      <c r="AS38" s="61" t="n">
        <f aca="false">SUM(AP38+AM38,AQ38+AN38,AR38+AO38)-MIN(AP38+AM38,AQ38+AN38,AR38+AO38)</f>
        <v>0</v>
      </c>
      <c r="AT38" s="100"/>
      <c r="AU38" s="130"/>
      <c r="AV38" s="88"/>
      <c r="AW38" s="88"/>
      <c r="AX38" s="88"/>
      <c r="AY38" s="89"/>
      <c r="AZ38" s="60" t="n">
        <f aca="false">AT38/AT$2*AT$5*AZ$5</f>
        <v>0</v>
      </c>
      <c r="BA38" s="60" t="n">
        <f aca="false">AU38/AU$2*AU$5*BA$5</f>
        <v>0</v>
      </c>
      <c r="BB38" s="60" t="n">
        <f aca="false">AV38/AV$2*AV$5*BB$5</f>
        <v>0</v>
      </c>
      <c r="BC38" s="61" t="n">
        <f aca="false">SUM(AZ38+AW38,BA38+AX38,BB38+AY38)-MIN(AZ38+AW38,BA38+AX38,BB38+AY38)</f>
        <v>0</v>
      </c>
      <c r="BD38" s="130"/>
      <c r="BE38" s="111"/>
      <c r="BF38" s="101" t="n">
        <v>5766</v>
      </c>
      <c r="BG38" s="88"/>
      <c r="BH38" s="89"/>
      <c r="BI38" s="102"/>
      <c r="BJ38" s="60" t="n">
        <f aca="false">BD38/BD$2*BD$5*BJ$5</f>
        <v>0</v>
      </c>
      <c r="BK38" s="60" t="n">
        <f aca="false">BE38/BE$2*BE$5*BK$5</f>
        <v>0</v>
      </c>
      <c r="BL38" s="77" t="n">
        <f aca="false">BF38/BF$2*BF$5*BL$5</f>
        <v>314.581886717587</v>
      </c>
      <c r="BM38" s="61" t="n">
        <f aca="false">SUM(BJ38+BG38,BK38+BH38,BL38+BI38)-MIN(BJ38+BG38,BK38+BH38,BL38+BI38)</f>
        <v>314.581886717587</v>
      </c>
      <c r="BN38" s="111"/>
      <c r="BO38" s="103" t="n">
        <v>5766</v>
      </c>
      <c r="BP38" s="101"/>
      <c r="BQ38" s="89"/>
      <c r="BR38" s="102"/>
      <c r="BS38" s="89"/>
      <c r="BT38" s="60" t="n">
        <f aca="false">BN38/BN$2*BN$5*BT$5</f>
        <v>0</v>
      </c>
      <c r="BU38" s="60" t="n">
        <f aca="false">BO38/BO$2*BO$5*BU$5</f>
        <v>293.484899898202</v>
      </c>
      <c r="BV38" s="77" t="n">
        <f aca="false">BP38/BP$2*BP$5*BV$5</f>
        <v>0</v>
      </c>
      <c r="BW38" s="61" t="n">
        <f aca="false">SUM(BT38+BQ38,BU38+BR38,BV38+BS38)-MIN(BT38+BQ38,BU38+BR38,BV38+BS38)</f>
        <v>293.484899898202</v>
      </c>
      <c r="BX38" s="103" t="n">
        <v>5766</v>
      </c>
      <c r="BY38" s="124"/>
      <c r="BZ38" s="125"/>
      <c r="CA38" s="102"/>
      <c r="CB38" s="89"/>
      <c r="CD38" s="60" t="n">
        <f aca="false">BX38/BX$2*BX$5*CD$5</f>
        <v>277.18018323719</v>
      </c>
      <c r="CE38" s="60" t="n">
        <f aca="false">BY38/BY$2*BY$5*CE$5</f>
        <v>0</v>
      </c>
      <c r="CF38" s="60" t="n">
        <f aca="false">BZ38/BZ$2*BZ$5*CF$5</f>
        <v>0</v>
      </c>
      <c r="CG38" s="61" t="n">
        <f aca="false">SUM(CD38+CA38,CE38+CB38,CF38+CC38)-MIN(CD38+CA38,CE38+CB38,CF38+CC38)</f>
        <v>277.18018323719</v>
      </c>
      <c r="CI38" s="112" t="s">
        <v>44</v>
      </c>
      <c r="CJ38" s="113" t="s">
        <v>46</v>
      </c>
      <c r="CK38" s="114" t="n">
        <v>2018</v>
      </c>
      <c r="CL38" s="120" t="n">
        <v>501.561590688652</v>
      </c>
      <c r="CM38" s="115" t="n">
        <f aca="false">4618/5072*960</f>
        <v>874.069400630915</v>
      </c>
      <c r="CN38" s="115" t="n">
        <f aca="false">(CM38-860)/1000*CL38</f>
        <v>7.05667096047758</v>
      </c>
      <c r="CO38" s="116"/>
    </row>
    <row r="39" customFormat="false" ht="12.9" hidden="false" customHeight="true" outlineLevel="0" collapsed="false">
      <c r="A39" s="52" t="n">
        <v>32</v>
      </c>
      <c r="B39" s="83" t="s">
        <v>95</v>
      </c>
      <c r="C39" s="139" t="s">
        <v>61</v>
      </c>
      <c r="D39" s="55"/>
      <c r="E39" s="55"/>
      <c r="F39" s="55"/>
      <c r="G39" s="55"/>
      <c r="H39" s="55"/>
      <c r="I39" s="57" t="n">
        <f aca="false">D39/D$2*D$5*I$5</f>
        <v>0</v>
      </c>
      <c r="J39" s="57" t="n">
        <f aca="false">E39/E$2*E$5*J$5</f>
        <v>0</v>
      </c>
      <c r="K39" s="57" t="n">
        <f aca="false">I39/MAX(I$8:I$107)*MAX(J$8:J$107)</f>
        <v>0</v>
      </c>
      <c r="L39" s="57" t="n">
        <f aca="false">F39/F$2*F$5*L$5</f>
        <v>0</v>
      </c>
      <c r="M39" s="57" t="n">
        <f aca="false">G39/G$2*G$5*M$5</f>
        <v>0</v>
      </c>
      <c r="N39" s="57" t="n">
        <f aca="false">M39/MAX(M$8:M$107)*MAX(L$8:L$107)</f>
        <v>0</v>
      </c>
      <c r="O39" s="60"/>
      <c r="P39" s="60"/>
      <c r="Q39" s="60"/>
      <c r="R39" s="60" t="n">
        <f aca="false">MAX(J39:K39)</f>
        <v>0</v>
      </c>
      <c r="S39" s="60" t="n">
        <f aca="false">MAX(L39,N39)</f>
        <v>0</v>
      </c>
      <c r="T39" s="60" t="n">
        <f aca="false">H39/H$2*H$5*T$5</f>
        <v>0</v>
      </c>
      <c r="U39" s="61" t="n">
        <f aca="false">SUM(R39+O39,S39+P39,T39+Q39)-MIN(R39+O39,S39+P39,T39+Q39)</f>
        <v>0</v>
      </c>
      <c r="V39" s="108"/>
      <c r="W39" s="55"/>
      <c r="X39" s="55"/>
      <c r="Y39" s="55"/>
      <c r="Z39" s="57" t="n">
        <f aca="false">V39/V$2*V$5*Z$5</f>
        <v>0</v>
      </c>
      <c r="AA39" s="57" t="n">
        <f aca="false">W39/W$2*W$5*AA$5</f>
        <v>0</v>
      </c>
      <c r="AB39" s="57" t="n">
        <f aca="false">Z39/MAX(Z$8:Z$107)*MAX(AA$8:AA$107)</f>
        <v>0</v>
      </c>
      <c r="AC39" s="60"/>
      <c r="AD39" s="60"/>
      <c r="AE39" s="60"/>
      <c r="AF39" s="60" t="n">
        <f aca="false">MAX(AA39:AB39)</f>
        <v>0</v>
      </c>
      <c r="AG39" s="60" t="n">
        <f aca="false">X39/X$2*X$5*AG$5</f>
        <v>0</v>
      </c>
      <c r="AH39" s="60" t="n">
        <f aca="false">Y39/Y$2*Y$5*AH$5</f>
        <v>0</v>
      </c>
      <c r="AI39" s="61" t="n">
        <f aca="false">SUM(AF39+AC39,AG39+AD39,AH39+AE39)-MIN(AF39+AC39,AG39+AD39,AH39+AE39)</f>
        <v>0</v>
      </c>
      <c r="AJ39" s="55"/>
      <c r="AK39" s="55"/>
      <c r="AL39" s="10"/>
      <c r="AM39" s="60"/>
      <c r="AN39" s="60"/>
      <c r="AO39" s="66"/>
      <c r="AP39" s="60" t="n">
        <f aca="false">AJ39/AJ$2*AJ$5*AP$5</f>
        <v>0</v>
      </c>
      <c r="AQ39" s="60" t="n">
        <f aca="false">AK39/AK$2*AK$5*AQ$5</f>
        <v>0</v>
      </c>
      <c r="AR39" s="60" t="n">
        <f aca="false">AL39/AL$2*AL$5*AR$5</f>
        <v>0</v>
      </c>
      <c r="AS39" s="61" t="n">
        <f aca="false">SUM(AP39+AM39,AQ39+AN39,AR39+AO39)-MIN(AP39+AM39,AQ39+AN39,AR39+AO39)</f>
        <v>0</v>
      </c>
      <c r="AT39" s="132"/>
      <c r="AU39" s="130"/>
      <c r="AV39" s="87" t="n">
        <v>4660</v>
      </c>
      <c r="AW39" s="88"/>
      <c r="AX39" s="88"/>
      <c r="AY39" s="89"/>
      <c r="AZ39" s="60" t="n">
        <f aca="false">AT39/AT$2*AT$5*AZ$5</f>
        <v>0</v>
      </c>
      <c r="BA39" s="60" t="n">
        <f aca="false">AU39/AU$2*AU$5*BA$5</f>
        <v>0</v>
      </c>
      <c r="BB39" s="60" t="n">
        <f aca="false">AV39/AV$2*AV$5*BB$5</f>
        <v>248.593598448109</v>
      </c>
      <c r="BC39" s="61" t="n">
        <f aca="false">SUM(AZ39+AW39,BA39+AX39,BB39+AY39)-MIN(AZ39+AW39,BA39+AX39,BB39+AY39)</f>
        <v>248.593598448109</v>
      </c>
      <c r="BD39" s="130"/>
      <c r="BE39" s="90" t="n">
        <v>4660</v>
      </c>
      <c r="BF39" s="101" t="n">
        <v>5424</v>
      </c>
      <c r="BG39" s="88"/>
      <c r="BH39" s="89"/>
      <c r="BI39" s="89"/>
      <c r="BJ39" s="60" t="n">
        <f aca="false">BD39/BD$2*BD$5*BJ$5</f>
        <v>0</v>
      </c>
      <c r="BK39" s="60" t="n">
        <f aca="false">BE39/BE$2*BE$5*BK$5</f>
        <v>203.394762366634</v>
      </c>
      <c r="BL39" s="77" t="n">
        <f aca="false">BF39/BF$2*BF$5*BL$5</f>
        <v>295.923023509572</v>
      </c>
      <c r="BM39" s="61" t="n">
        <f aca="false">SUM(BJ39+BG39,BK39+BH39,BL39+BI39)-MIN(BJ39+BG39,BK39+BH39,BL39+BI39)</f>
        <v>499.317785876207</v>
      </c>
      <c r="BN39" s="90" t="n">
        <v>4660</v>
      </c>
      <c r="BO39" s="103" t="n">
        <v>5424</v>
      </c>
      <c r="BP39" s="101"/>
      <c r="BQ39" s="89"/>
      <c r="BR39" s="88"/>
      <c r="BS39" s="89"/>
      <c r="BT39" s="60" t="n">
        <f aca="false">BN39/BN$2*BN$5*BT$5</f>
        <v>210.646670921081</v>
      </c>
      <c r="BU39" s="60" t="n">
        <f aca="false">BO39/BO$2*BO$5*BU$5</f>
        <v>276.077366813709</v>
      </c>
      <c r="BV39" s="77" t="n">
        <f aca="false">BP39/BP$2*BP$5*BV$5</f>
        <v>0</v>
      </c>
      <c r="BW39" s="61" t="n">
        <f aca="false">SUM(BT39+BQ39,BU39+BR39,BV39+BS39)-MIN(BT39+BQ39,BU39+BR39,BV39+BS39)</f>
        <v>486.72403773479</v>
      </c>
      <c r="BX39" s="103" t="n">
        <v>5424</v>
      </c>
      <c r="BY39" s="124"/>
      <c r="BZ39" s="125"/>
      <c r="CA39" s="88"/>
      <c r="CB39" s="89"/>
      <c r="CD39" s="60" t="n">
        <f aca="false">BX39/BX$2*BX$5*CD$5</f>
        <v>260.739735324058</v>
      </c>
      <c r="CE39" s="60" t="n">
        <f aca="false">BY39/BY$2*BY$5*CE$5</f>
        <v>0</v>
      </c>
      <c r="CF39" s="60" t="n">
        <f aca="false">BZ39/BZ$2*BZ$5*CF$5</f>
        <v>0</v>
      </c>
      <c r="CG39" s="61" t="n">
        <f aca="false">SUM(CD39+CA39,CE39+CB39,CF39+CC39)-MIN(CD39+CA39,CE39+CB39,CF39+CC39)</f>
        <v>260.739735324058</v>
      </c>
      <c r="CI39" s="112" t="s">
        <v>47</v>
      </c>
      <c r="CJ39" s="113" t="s">
        <v>96</v>
      </c>
      <c r="CK39" s="114" t="n">
        <v>2019</v>
      </c>
      <c r="CL39" s="126" t="n">
        <v>482.347981351056</v>
      </c>
      <c r="CM39" s="115" t="n">
        <v>877.76</v>
      </c>
      <c r="CN39" s="115" t="n">
        <f aca="false">(CM39-860)/1000*CL39</f>
        <v>8.56650014879475</v>
      </c>
      <c r="CO39" s="116"/>
    </row>
    <row r="40" customFormat="false" ht="12.9" hidden="false" customHeight="true" outlineLevel="0" collapsed="false">
      <c r="A40" s="52" t="n">
        <v>33</v>
      </c>
      <c r="B40" s="149" t="s">
        <v>97</v>
      </c>
      <c r="C40" s="148" t="s">
        <v>43</v>
      </c>
      <c r="D40" s="57"/>
      <c r="E40" s="57"/>
      <c r="F40" s="57"/>
      <c r="G40" s="149"/>
      <c r="H40" s="57"/>
      <c r="I40" s="57" t="n">
        <f aca="false">D40/D$2*D$5*I$5</f>
        <v>0</v>
      </c>
      <c r="J40" s="57" t="n">
        <f aca="false">E40/E$2*E$5*J$5</f>
        <v>0</v>
      </c>
      <c r="K40" s="57" t="n">
        <f aca="false">I40/MAX(I$8:I$107)*MAX(J$8:J$107)</f>
        <v>0</v>
      </c>
      <c r="L40" s="57" t="n">
        <f aca="false">F40/F$2*F$5*L$5</f>
        <v>0</v>
      </c>
      <c r="M40" s="57" t="n">
        <f aca="false">G40/G$2*G$5*M$5</f>
        <v>0</v>
      </c>
      <c r="N40" s="57" t="n">
        <f aca="false">M40/MAX(M$8:M$107)*MAX(L$8:L$107)</f>
        <v>0</v>
      </c>
      <c r="O40" s="60"/>
      <c r="P40" s="60"/>
      <c r="Q40" s="60"/>
      <c r="R40" s="60" t="n">
        <f aca="false">MAX(J40:K40)</f>
        <v>0</v>
      </c>
      <c r="S40" s="60" t="n">
        <f aca="false">MAX(L40,N40)</f>
        <v>0</v>
      </c>
      <c r="T40" s="60" t="n">
        <f aca="false">H40/H$2*H$5*T$5</f>
        <v>0</v>
      </c>
      <c r="U40" s="61" t="n">
        <f aca="false">SUM(R40+O40,S40+P40,T40+Q40)-MIN(R40+O40,S40+P40,T40+Q40)</f>
        <v>0</v>
      </c>
      <c r="V40" s="152"/>
      <c r="W40" s="149"/>
      <c r="X40" s="57"/>
      <c r="Y40" s="57"/>
      <c r="Z40" s="57" t="n">
        <f aca="false">V40/V$2*V$5*Z$5</f>
        <v>0</v>
      </c>
      <c r="AA40" s="57" t="n">
        <f aca="false">W40/W$2*W$5*AA$5</f>
        <v>0</v>
      </c>
      <c r="AB40" s="57" t="n">
        <f aca="false">Z40/MAX(Z$8:Z$107)*MAX(AA$8:AA$107)</f>
        <v>0</v>
      </c>
      <c r="AC40" s="60"/>
      <c r="AD40" s="60"/>
      <c r="AE40" s="60"/>
      <c r="AF40" s="60" t="n">
        <f aca="false">MAX(AA40:AB40)</f>
        <v>0</v>
      </c>
      <c r="AG40" s="60" t="n">
        <f aca="false">X40/X$2*X$5*AG$5</f>
        <v>0</v>
      </c>
      <c r="AH40" s="60" t="n">
        <f aca="false">Y40/Y$2*Y$5*AH$5</f>
        <v>0</v>
      </c>
      <c r="AI40" s="61" t="n">
        <f aca="false">SUM(AF40+AC40,AG40+AD40,AH40+AE40)-MIN(AF40+AC40,AG40+AD40,AH40+AE40)</f>
        <v>0</v>
      </c>
      <c r="AJ40" s="57"/>
      <c r="AK40" s="57"/>
      <c r="AL40" s="10"/>
      <c r="AM40" s="60"/>
      <c r="AN40" s="60"/>
      <c r="AO40" s="66"/>
      <c r="AP40" s="60" t="n">
        <f aca="false">AJ40/AJ$2*AJ$5*AP$5</f>
        <v>0</v>
      </c>
      <c r="AQ40" s="60" t="n">
        <f aca="false">AK40/AK$2*AK$5*AQ$5</f>
        <v>0</v>
      </c>
      <c r="AR40" s="60" t="n">
        <f aca="false">AL40/AL$2*AL$5*AR$5</f>
        <v>0</v>
      </c>
      <c r="AS40" s="61" t="n">
        <f aca="false">SUM(AP40+AM40,AQ40+AN40,AR40+AO40)-MIN(AP40+AM40,AQ40+AN40,AR40+AO40)</f>
        <v>0</v>
      </c>
      <c r="AT40" s="148"/>
      <c r="AU40" s="130"/>
      <c r="AV40" s="88"/>
      <c r="AW40" s="88"/>
      <c r="AX40" s="88"/>
      <c r="AY40" s="89"/>
      <c r="AZ40" s="60" t="n">
        <f aca="false">AT40/AT$2*AT$5*AZ$5</f>
        <v>0</v>
      </c>
      <c r="BA40" s="60" t="n">
        <f aca="false">AU40/AU$2*AU$5*BA$5</f>
        <v>0</v>
      </c>
      <c r="BB40" s="60" t="n">
        <f aca="false">AV40/AV$2*AV$5*BB$5</f>
        <v>0</v>
      </c>
      <c r="BC40" s="61" t="n">
        <f aca="false">SUM(AZ40+AW40,BA40+AX40,BB40+AY40)-MIN(AZ40+AW40,BA40+AX40,BB40+AY40)</f>
        <v>0</v>
      </c>
      <c r="BD40" s="130"/>
      <c r="BE40" s="111"/>
      <c r="BF40" s="101"/>
      <c r="BG40" s="88"/>
      <c r="BH40" s="89"/>
      <c r="BI40" s="102"/>
      <c r="BJ40" s="60" t="n">
        <f aca="false">BD40/BD$2*BD$5*BJ$5</f>
        <v>0</v>
      </c>
      <c r="BK40" s="60" t="n">
        <f aca="false">BE40/BE$2*BE$5*BK$5</f>
        <v>0</v>
      </c>
      <c r="BL40" s="77" t="n">
        <f aca="false">BF40/BF$2*BF$5*BL$5</f>
        <v>0</v>
      </c>
      <c r="BM40" s="61" t="n">
        <f aca="false">SUM(BJ40+BG40,BK40+BH40,BL40+BI40)-MIN(BJ40+BG40,BK40+BH40,BL40+BI40)</f>
        <v>0</v>
      </c>
      <c r="BN40" s="66"/>
      <c r="BO40" s="111"/>
      <c r="BP40" s="104" t="n">
        <v>5731</v>
      </c>
      <c r="BQ40" s="89"/>
      <c r="BR40" s="102"/>
      <c r="BS40" s="89"/>
      <c r="BT40" s="60" t="n">
        <f aca="false">BN40/BN$2*BN$5*BT$5</f>
        <v>0</v>
      </c>
      <c r="BU40" s="60" t="n">
        <f aca="false">BO40/BO$2*BO$5*BU$5</f>
        <v>0</v>
      </c>
      <c r="BV40" s="77" t="n">
        <f aca="false">BP40/BP$2*BP$5*BV$5</f>
        <v>316.884487785262</v>
      </c>
      <c r="BW40" s="61" t="n">
        <f aca="false">SUM(BT40+BQ40,BU40+BR40,BV40+BS40)-MIN(BT40+BQ40,BU40+BR40,BV40+BS40)</f>
        <v>316.884487785262</v>
      </c>
      <c r="BX40" s="111"/>
      <c r="BY40" s="81" t="n">
        <v>5731</v>
      </c>
      <c r="BZ40" s="125"/>
      <c r="CA40" s="102"/>
      <c r="CB40" s="89"/>
      <c r="CD40" s="60" t="n">
        <f aca="false">BX40/BX$2*BX$5*CD$5</f>
        <v>0</v>
      </c>
      <c r="CE40" s="60" t="n">
        <f aca="false">BY40/BY$2*BY$5*CE$5</f>
        <v>259.26912636976</v>
      </c>
      <c r="CF40" s="60" t="n">
        <f aca="false">BZ40/BZ$2*BZ$5*CF$5</f>
        <v>0</v>
      </c>
      <c r="CG40" s="61" t="n">
        <f aca="false">SUM(CD40+CA40,CE40+CB40,CF40+CC40)-MIN(CD40+CA40,CE40+CB40,CF40+CC40)</f>
        <v>259.26912636976</v>
      </c>
      <c r="CI40" s="112" t="s">
        <v>98</v>
      </c>
      <c r="CJ40" s="113" t="s">
        <v>99</v>
      </c>
      <c r="CK40" s="114" t="n">
        <v>2019</v>
      </c>
      <c r="CL40" s="126" t="n">
        <v>482.347981351056</v>
      </c>
      <c r="CM40" s="115" t="n">
        <v>953.67</v>
      </c>
      <c r="CN40" s="115" t="n">
        <f aca="false">(CM40-860)/1000*CL40</f>
        <v>45.1815354131534</v>
      </c>
      <c r="CO40" s="116"/>
    </row>
    <row r="41" customFormat="false" ht="12.9" hidden="false" customHeight="true" outlineLevel="0" collapsed="false">
      <c r="A41" s="52" t="n">
        <v>34</v>
      </c>
      <c r="B41" s="83" t="s">
        <v>100</v>
      </c>
      <c r="C41" s="139" t="s">
        <v>31</v>
      </c>
      <c r="D41" s="55"/>
      <c r="E41" s="55"/>
      <c r="F41" s="55"/>
      <c r="G41" s="84"/>
      <c r="H41" s="55"/>
      <c r="I41" s="57" t="n">
        <f aca="false">D41/D$2*D$5*I$5</f>
        <v>0</v>
      </c>
      <c r="J41" s="57" t="n">
        <f aca="false">E41/E$2*E$5*J$5</f>
        <v>0</v>
      </c>
      <c r="K41" s="57" t="n">
        <f aca="false">I41/MAX(I$8:I$107)*MAX(J$8:J$107)</f>
        <v>0</v>
      </c>
      <c r="L41" s="57" t="n">
        <f aca="false">F41/F$2*F$5*L$5</f>
        <v>0</v>
      </c>
      <c r="M41" s="57" t="n">
        <f aca="false">G41/G$2*G$5*M$5</f>
        <v>0</v>
      </c>
      <c r="N41" s="57" t="n">
        <f aca="false">M41/MAX(M$8:M$107)*MAX(L$8:L$107)</f>
        <v>0</v>
      </c>
      <c r="O41" s="60"/>
      <c r="P41" s="60"/>
      <c r="Q41" s="60"/>
      <c r="R41" s="60" t="n">
        <f aca="false">MAX(J41:K41)</f>
        <v>0</v>
      </c>
      <c r="S41" s="60" t="n">
        <f aca="false">MAX(L41,N41)</f>
        <v>0</v>
      </c>
      <c r="T41" s="60" t="n">
        <f aca="false">H41/H$2*H$5*T$5</f>
        <v>0</v>
      </c>
      <c r="U41" s="61" t="n">
        <f aca="false">SUM(R41+O41,S41+P41,T41+Q41)-MIN(R41+O41,S41+P41,T41+Q41)</f>
        <v>0</v>
      </c>
      <c r="V41" s="108"/>
      <c r="W41" s="84"/>
      <c r="X41" s="55"/>
      <c r="Y41" s="55"/>
      <c r="Z41" s="57" t="n">
        <f aca="false">V41/V$2*V$5*Z$5</f>
        <v>0</v>
      </c>
      <c r="AA41" s="57" t="n">
        <f aca="false">W41/W$2*W$5*AA$5</f>
        <v>0</v>
      </c>
      <c r="AB41" s="57" t="n">
        <f aca="false">Z41/MAX(Z$8:Z$107)*MAX(AA$8:AA$107)</f>
        <v>0</v>
      </c>
      <c r="AC41" s="60"/>
      <c r="AD41" s="60"/>
      <c r="AE41" s="60"/>
      <c r="AF41" s="60" t="n">
        <f aca="false">MAX(AA41:AB41)</f>
        <v>0</v>
      </c>
      <c r="AG41" s="60" t="n">
        <f aca="false">X41/X$2*X$5*AG$5</f>
        <v>0</v>
      </c>
      <c r="AH41" s="60" t="n">
        <f aca="false">Y41/Y$2*Y$5*AH$5</f>
        <v>0</v>
      </c>
      <c r="AI41" s="61" t="n">
        <f aca="false">SUM(AF41+AC41,AG41+AD41,AH41+AE41)-MIN(AF41+AC41,AG41+AD41,AH41+AE41)</f>
        <v>0</v>
      </c>
      <c r="AJ41" s="55"/>
      <c r="AK41" s="55"/>
      <c r="AL41" s="10"/>
      <c r="AM41" s="60"/>
      <c r="AN41" s="60"/>
      <c r="AO41" s="66"/>
      <c r="AP41" s="60" t="n">
        <f aca="false">AJ41/AJ$2*AJ$5*AP$5</f>
        <v>0</v>
      </c>
      <c r="AQ41" s="60" t="n">
        <f aca="false">AK41/AK$2*AK$5*AQ$5</f>
        <v>0</v>
      </c>
      <c r="AR41" s="60" t="n">
        <f aca="false">AL41/AL$2*AL$5*AR$5</f>
        <v>0</v>
      </c>
      <c r="AS41" s="61" t="n">
        <f aca="false">SUM(AP41+AM41,AQ41+AN41,AR41+AO41)-MIN(AP41+AM41,AQ41+AN41,AR41+AO41)</f>
        <v>0</v>
      </c>
      <c r="AT41" s="132"/>
      <c r="AU41" s="130"/>
      <c r="AV41" s="88"/>
      <c r="AW41" s="88"/>
      <c r="AX41" s="88"/>
      <c r="AY41" s="89"/>
      <c r="AZ41" s="60" t="n">
        <f aca="false">AT41/AT$2*AT$5*AZ$5</f>
        <v>0</v>
      </c>
      <c r="BA41" s="60" t="n">
        <f aca="false">AU41/AU$2*AU$5*BA$5</f>
        <v>0</v>
      </c>
      <c r="BB41" s="60" t="n">
        <f aca="false">AV41/AV$2*AV$5*BB$5</f>
        <v>0</v>
      </c>
      <c r="BC41" s="61" t="n">
        <f aca="false">SUM(AZ41+AW41,BA41+AX41,BB41+AY41)-MIN(AZ41+AW41,BA41+AX41,BB41+AY41)</f>
        <v>0</v>
      </c>
      <c r="BD41" s="130"/>
      <c r="BE41" s="111"/>
      <c r="BF41" s="142"/>
      <c r="BG41" s="88"/>
      <c r="BH41" s="89"/>
      <c r="BI41" s="102"/>
      <c r="BJ41" s="60" t="n">
        <f aca="false">BD41/BD$2*BD$5*BJ$5</f>
        <v>0</v>
      </c>
      <c r="BK41" s="60" t="n">
        <f aca="false">BE41/BE$2*BE$5*BK$5</f>
        <v>0</v>
      </c>
      <c r="BL41" s="77" t="n">
        <f aca="false">BF41/BF$2*BF$5*BL$5</f>
        <v>0</v>
      </c>
      <c r="BM41" s="61" t="n">
        <f aca="false">SUM(BJ41+BG41,BK41+BH41,BL41+BI41)-MIN(BJ41+BG41,BK41+BH41,BL41+BI41)</f>
        <v>0</v>
      </c>
      <c r="BN41" s="66"/>
      <c r="BO41" s="111"/>
      <c r="BP41" s="104" t="n">
        <v>5045</v>
      </c>
      <c r="BQ41" s="89"/>
      <c r="BR41" s="102"/>
      <c r="BS41" s="89"/>
      <c r="BT41" s="60" t="n">
        <f aca="false">BN41/BN$2*BN$5*BT$5</f>
        <v>0</v>
      </c>
      <c r="BU41" s="60" t="n">
        <f aca="false">BO41/BO$2*BO$5*BU$5</f>
        <v>0</v>
      </c>
      <c r="BV41" s="77" t="n">
        <f aca="false">BP41/BP$2*BP$5*BV$5</f>
        <v>278.953453302503</v>
      </c>
      <c r="BW41" s="61" t="n">
        <f aca="false">SUM(BT41+BQ41,BU41+BR41,BV41+BS41)-MIN(BT41+BQ41,BU41+BR41,BV41+BS41)</f>
        <v>278.953453302503</v>
      </c>
      <c r="BX41" s="111"/>
      <c r="BY41" s="81" t="n">
        <v>5045</v>
      </c>
      <c r="BZ41" s="125"/>
      <c r="CA41" s="102"/>
      <c r="CB41" s="89"/>
      <c r="CD41" s="60" t="n">
        <f aca="false">BX41/BX$2*BX$5*CD$5</f>
        <v>0</v>
      </c>
      <c r="CE41" s="60" t="n">
        <f aca="false">BY41/BY$2*BY$5*CE$5</f>
        <v>228.234643611139</v>
      </c>
      <c r="CF41" s="60" t="n">
        <f aca="false">BZ41/BZ$2*BZ$5*CF$5</f>
        <v>0</v>
      </c>
      <c r="CG41" s="61" t="n">
        <f aca="false">SUM(CD41+CA41,CE41+CB41,CF41+CC41)-MIN(CD41+CA41,CE41+CB41,CF41+CC41)</f>
        <v>228.234643611139</v>
      </c>
      <c r="CI41" s="112" t="s">
        <v>98</v>
      </c>
      <c r="CJ41" s="113" t="s">
        <v>49</v>
      </c>
      <c r="CK41" s="114" t="n">
        <v>2019</v>
      </c>
      <c r="CL41" s="126" t="n">
        <v>482.347981351056</v>
      </c>
      <c r="CM41" s="115" t="n">
        <v>877.45</v>
      </c>
      <c r="CN41" s="115" t="n">
        <f aca="false">(CM41-860)/1000*CL41</f>
        <v>8.41697227457595</v>
      </c>
      <c r="CO41" s="116"/>
    </row>
    <row r="42" customFormat="false" ht="12.9" hidden="false" customHeight="true" outlineLevel="0" collapsed="false">
      <c r="A42" s="52" t="n">
        <v>35</v>
      </c>
      <c r="B42" s="83" t="s">
        <v>101</v>
      </c>
      <c r="C42" s="54" t="s">
        <v>43</v>
      </c>
      <c r="D42" s="55"/>
      <c r="E42" s="84"/>
      <c r="F42" s="84"/>
      <c r="G42" s="56" t="n">
        <v>2509</v>
      </c>
      <c r="H42" s="107" t="n">
        <v>6115</v>
      </c>
      <c r="I42" s="57" t="n">
        <f aca="false">D42/D$2*D$5*I$5</f>
        <v>0</v>
      </c>
      <c r="J42" s="57" t="n">
        <f aca="false">E42/E$2*E$5*J$5</f>
        <v>0</v>
      </c>
      <c r="K42" s="57" t="n">
        <f aca="false">I42/MAX(I$8:I$107)*MAX(J$8:J$107)</f>
        <v>0</v>
      </c>
      <c r="L42" s="57" t="n">
        <f aca="false">F42/F$2*F$5*L$5</f>
        <v>0</v>
      </c>
      <c r="M42" s="57" t="n">
        <f aca="false">G42/G$2*G$5*M$5</f>
        <v>326.645547929639</v>
      </c>
      <c r="N42" s="57" t="n">
        <f aca="false">M42/MAX(M$8:M$107)*MAX(L$8:L$107)</f>
        <v>333.426062597705</v>
      </c>
      <c r="O42" s="60"/>
      <c r="P42" s="60"/>
      <c r="Q42" s="60"/>
      <c r="R42" s="60" t="n">
        <f aca="false">MAX(J42:K42)</f>
        <v>0</v>
      </c>
      <c r="S42" s="60" t="n">
        <f aca="false">MAX(L42,N42)</f>
        <v>333.426062597705</v>
      </c>
      <c r="T42" s="60" t="n">
        <f aca="false">H42/H$2*H$5*T$5</f>
        <v>362.57546356188</v>
      </c>
      <c r="U42" s="61" t="n">
        <f aca="false">SUM(R42+O42,S42+P42,T42+Q42)-MIN(R42+O42,S42+P42,T42+Q42)</f>
        <v>696.001526159585</v>
      </c>
      <c r="V42" s="99"/>
      <c r="W42" s="56" t="n">
        <v>2509</v>
      </c>
      <c r="X42" s="107" t="n">
        <v>6115</v>
      </c>
      <c r="Y42" s="107" t="n">
        <v>6113</v>
      </c>
      <c r="Z42" s="57" t="n">
        <f aca="false">V42/V$2*V$5*Z$5</f>
        <v>0</v>
      </c>
      <c r="AA42" s="57" t="n">
        <f aca="false">W42/W$2*W$5*AA$5</f>
        <v>306.688500522703</v>
      </c>
      <c r="AB42" s="57" t="n">
        <f aca="false">Z42/MAX(Z$8:Z$107)*MAX(AA$8:AA$107)</f>
        <v>0</v>
      </c>
      <c r="AC42" s="60"/>
      <c r="AD42" s="60"/>
      <c r="AE42" s="60"/>
      <c r="AF42" s="60" t="n">
        <f aca="false">MAX(AA42:AB42)</f>
        <v>306.688500522703</v>
      </c>
      <c r="AG42" s="60" t="n">
        <f aca="false">X42/X$2*X$5*AG$5</f>
        <v>296.652652005175</v>
      </c>
      <c r="AH42" s="60" t="n">
        <f aca="false">Y42/Y$2*Y$5*AH$5</f>
        <v>288.497511584006</v>
      </c>
      <c r="AI42" s="61" t="n">
        <f aca="false">SUM(AF42+AC42,AG42+AD42,AH42+AE42)-MIN(AF42+AC42,AG42+AD42,AH42+AE42)</f>
        <v>603.341152527878</v>
      </c>
      <c r="AJ42" s="107" t="n">
        <v>6115</v>
      </c>
      <c r="AK42" s="107" t="n">
        <v>6113</v>
      </c>
      <c r="AL42" s="10"/>
      <c r="AM42" s="60"/>
      <c r="AN42" s="60"/>
      <c r="AO42" s="66"/>
      <c r="AP42" s="60" t="n">
        <f aca="false">AJ42/AJ$2*AJ$5*AP$5</f>
        <v>280.171949115998</v>
      </c>
      <c r="AQ42" s="60" t="n">
        <f aca="false">AK42/AK$2*AK$5*AQ$5</f>
        <v>236.043418568732</v>
      </c>
      <c r="AR42" s="60" t="n">
        <f aca="false">AL42/AL$2*AL$5*AR$5</f>
        <v>0</v>
      </c>
      <c r="AS42" s="61" t="n">
        <f aca="false">SUM(AP42+AM42,AQ42+AN42,AR42+AO42)-MIN(AP42+AM42,AQ42+AN42,AR42+AO42)</f>
        <v>516.21536768473</v>
      </c>
      <c r="AT42" s="134" t="n">
        <v>6113</v>
      </c>
      <c r="AU42" s="130"/>
      <c r="AV42" s="88"/>
      <c r="AW42" s="88"/>
      <c r="AX42" s="88"/>
      <c r="AY42" s="89"/>
      <c r="AZ42" s="60" t="n">
        <f aca="false">AT42/AT$2*AT$5*AZ$5</f>
        <v>222.929895314913</v>
      </c>
      <c r="BA42" s="60" t="n">
        <f aca="false">AU42/AU$2*AU$5*BA$5</f>
        <v>0</v>
      </c>
      <c r="BB42" s="60" t="n">
        <f aca="false">AV42/AV$2*AV$5*BB$5</f>
        <v>0</v>
      </c>
      <c r="BC42" s="61" t="n">
        <f aca="false">SUM(AZ42+AW42,BA42+AX42,BB42+AY42)-MIN(AZ42+AW42,BA42+AX42,BB42+AY42)</f>
        <v>222.929895314913</v>
      </c>
      <c r="BD42" s="130"/>
      <c r="BE42" s="111"/>
      <c r="BF42" s="142"/>
      <c r="BG42" s="88"/>
      <c r="BH42" s="89"/>
      <c r="BI42" s="89"/>
      <c r="BJ42" s="60" t="n">
        <f aca="false">BD42/BD$2*BD$5*BJ$5</f>
        <v>0</v>
      </c>
      <c r="BK42" s="60" t="n">
        <f aca="false">BE42/BE$2*BE$5*BK$5</f>
        <v>0</v>
      </c>
      <c r="BL42" s="77" t="n">
        <f aca="false">BF42/BF$2*BF$5*BL$5</f>
        <v>0</v>
      </c>
      <c r="BM42" s="61" t="n">
        <f aca="false">SUM(BJ42+BG42,BK42+BH42,BL42+BI42)-MIN(BJ42+BG42,BK42+BH42,BL42+BI42)</f>
        <v>0</v>
      </c>
      <c r="BN42" s="66"/>
      <c r="BO42" s="111"/>
      <c r="BP42" s="104" t="n">
        <v>4609</v>
      </c>
      <c r="BQ42" s="89"/>
      <c r="BR42" s="88"/>
      <c r="BS42" s="89"/>
      <c r="BT42" s="60" t="n">
        <f aca="false">BN42/BN$2*BN$5*BT$5</f>
        <v>0</v>
      </c>
      <c r="BU42" s="60" t="n">
        <f aca="false">BO42/BO$2*BO$5*BU$5</f>
        <v>0</v>
      </c>
      <c r="BV42" s="77" t="n">
        <f aca="false">BP42/BP$2*BP$5*BV$5</f>
        <v>254.845682115211</v>
      </c>
      <c r="BW42" s="61" t="n">
        <f aca="false">SUM(BT42+BQ42,BU42+BR42,BV42+BS42)-MIN(BT42+BQ42,BU42+BR42,BV42+BS42)</f>
        <v>254.845682115211</v>
      </c>
      <c r="BX42" s="111"/>
      <c r="BY42" s="81" t="n">
        <v>4609</v>
      </c>
      <c r="BZ42" s="125"/>
      <c r="CA42" s="88"/>
      <c r="CB42" s="89"/>
      <c r="CD42" s="60" t="n">
        <f aca="false">BX42/BX$2*BX$5*CD$5</f>
        <v>0</v>
      </c>
      <c r="CE42" s="60" t="n">
        <f aca="false">BY42/BY$2*BY$5*CE$5</f>
        <v>208.510103548809</v>
      </c>
      <c r="CF42" s="60" t="n">
        <f aca="false">BZ42/BZ$2*BZ$5*CF$5</f>
        <v>0</v>
      </c>
      <c r="CG42" s="61" t="n">
        <f aca="false">SUM(CD42+CA42,CE42+CB42,CF42+CC42)-MIN(CD42+CA42,CE42+CB42,CF42+CC42)</f>
        <v>208.510103548809</v>
      </c>
      <c r="CI42" s="112" t="s">
        <v>44</v>
      </c>
      <c r="CJ42" s="113" t="s">
        <v>49</v>
      </c>
      <c r="CK42" s="114" t="n">
        <v>2019</v>
      </c>
      <c r="CL42" s="126" t="n">
        <v>482.347981351056</v>
      </c>
      <c r="CM42" s="115" t="n">
        <v>888.39</v>
      </c>
      <c r="CN42" s="115" t="n">
        <f aca="false">(CM42-860)/1000*CL42</f>
        <v>13.6938591905565</v>
      </c>
      <c r="CO42" s="116"/>
    </row>
    <row r="43" customFormat="false" ht="12.9" hidden="false" customHeight="true" outlineLevel="0" collapsed="false">
      <c r="A43" s="52" t="n">
        <v>36</v>
      </c>
      <c r="B43" s="149" t="s">
        <v>102</v>
      </c>
      <c r="C43" s="148" t="s">
        <v>31</v>
      </c>
      <c r="D43" s="57"/>
      <c r="E43" s="57"/>
      <c r="F43" s="57"/>
      <c r="G43" s="57"/>
      <c r="H43" s="57"/>
      <c r="I43" s="57" t="n">
        <f aca="false">D43/D$2*D$5*I$5</f>
        <v>0</v>
      </c>
      <c r="J43" s="57" t="n">
        <f aca="false">E43/E$2*E$5*J$5</f>
        <v>0</v>
      </c>
      <c r="K43" s="57" t="n">
        <f aca="false">I43/MAX(I$8:I$107)*MAX(J$8:J$107)</f>
        <v>0</v>
      </c>
      <c r="L43" s="57" t="n">
        <f aca="false">F43/F$2*F$5*L$5</f>
        <v>0</v>
      </c>
      <c r="M43" s="57" t="n">
        <f aca="false">G43/G$2*G$5*M$5</f>
        <v>0</v>
      </c>
      <c r="N43" s="57" t="n">
        <f aca="false">M43/MAX(M$8:M$107)*MAX(L$8:L$107)</f>
        <v>0</v>
      </c>
      <c r="O43" s="60"/>
      <c r="P43" s="60"/>
      <c r="Q43" s="60"/>
      <c r="R43" s="60" t="n">
        <f aca="false">MAX(J43:K43)</f>
        <v>0</v>
      </c>
      <c r="S43" s="60" t="n">
        <f aca="false">MAX(L43,N43)</f>
        <v>0</v>
      </c>
      <c r="T43" s="60" t="n">
        <f aca="false">H43/H$2*H$5*T$5</f>
        <v>0</v>
      </c>
      <c r="U43" s="61" t="n">
        <f aca="false">SUM(R43+O43,S43+P43,T43+Q43)-MIN(R43+O43,S43+P43,T43+Q43)</f>
        <v>0</v>
      </c>
      <c r="V43" s="152"/>
      <c r="W43" s="57"/>
      <c r="X43" s="57"/>
      <c r="Y43" s="57"/>
      <c r="Z43" s="57" t="n">
        <f aca="false">V43/V$2*V$5*Z$5</f>
        <v>0</v>
      </c>
      <c r="AA43" s="57" t="n">
        <f aca="false">W43/W$2*W$5*AA$5</f>
        <v>0</v>
      </c>
      <c r="AB43" s="57" t="n">
        <f aca="false">Z43/MAX(Z$8:Z$107)*MAX(AA$8:AA$107)</f>
        <v>0</v>
      </c>
      <c r="AC43" s="60"/>
      <c r="AD43" s="60"/>
      <c r="AE43" s="60"/>
      <c r="AF43" s="60" t="n">
        <f aca="false">MAX(AA43:AB43)</f>
        <v>0</v>
      </c>
      <c r="AG43" s="60" t="n">
        <f aca="false">X43/X$2*X$5*AG$5</f>
        <v>0</v>
      </c>
      <c r="AH43" s="60" t="n">
        <f aca="false">Y43/Y$2*Y$5*AH$5</f>
        <v>0</v>
      </c>
      <c r="AI43" s="61" t="n">
        <f aca="false">SUM(AF43+AC43,AG43+AD43,AH43+AE43)-MIN(AF43+AC43,AG43+AD43,AH43+AE43)</f>
        <v>0</v>
      </c>
      <c r="AJ43" s="57"/>
      <c r="AK43" s="57"/>
      <c r="AL43" s="10"/>
      <c r="AM43" s="60"/>
      <c r="AN43" s="60"/>
      <c r="AO43" s="66"/>
      <c r="AP43" s="60" t="n">
        <f aca="false">AJ43/AJ$2*AJ$5*AP$5</f>
        <v>0</v>
      </c>
      <c r="AQ43" s="60" t="n">
        <f aca="false">AK43/AK$2*AK$5*AQ$5</f>
        <v>0</v>
      </c>
      <c r="AR43" s="60" t="n">
        <f aca="false">AL43/AL$2*AL$5*AR$5</f>
        <v>0</v>
      </c>
      <c r="AS43" s="61" t="n">
        <f aca="false">SUM(AP43+AM43,AQ43+AN43,AR43+AO43)-MIN(AP43+AM43,AQ43+AN43,AR43+AO43)</f>
        <v>0</v>
      </c>
      <c r="AT43" s="102"/>
      <c r="AU43" s="88"/>
      <c r="AV43" s="88"/>
      <c r="AW43" s="88"/>
      <c r="AX43" s="88"/>
      <c r="AY43" s="89"/>
      <c r="AZ43" s="60" t="n">
        <f aca="false">AT43/AT$2*AT$5*AZ$5</f>
        <v>0</v>
      </c>
      <c r="BA43" s="60" t="n">
        <f aca="false">AU43/AU$2*AU$5*BA$5</f>
        <v>0</v>
      </c>
      <c r="BB43" s="60" t="n">
        <f aca="false">AV43/AV$2*AV$5*BB$5</f>
        <v>0</v>
      </c>
      <c r="BC43" s="61" t="n">
        <f aca="false">SUM(AZ43+AW43,BA43+AX43,BB43+AY43)-MIN(AZ43+AW43,BA43+AX43,BB43+AY43)</f>
        <v>0</v>
      </c>
      <c r="BD43" s="88"/>
      <c r="BE43" s="111"/>
      <c r="BF43" s="142"/>
      <c r="BG43" s="88"/>
      <c r="BH43" s="89"/>
      <c r="BI43" s="102"/>
      <c r="BJ43" s="60" t="n">
        <f aca="false">BD43/BD$2*BD$5*BJ$5</f>
        <v>0</v>
      </c>
      <c r="BK43" s="60" t="n">
        <f aca="false">BE43/BE$2*BE$5*BK$5</f>
        <v>0</v>
      </c>
      <c r="BL43" s="77" t="n">
        <f aca="false">BF43/BF$2*BF$5*BL$5</f>
        <v>0</v>
      </c>
      <c r="BM43" s="61" t="n">
        <f aca="false">SUM(BJ43+BG43,BK43+BH43,BL43+BI43)-MIN(BJ43+BG43,BK43+BH43,BL43+BI43)</f>
        <v>0</v>
      </c>
      <c r="BN43" s="88"/>
      <c r="BO43" s="111"/>
      <c r="BP43" s="104" t="n">
        <v>3338</v>
      </c>
      <c r="BQ43" s="89"/>
      <c r="BR43" s="102"/>
      <c r="BS43" s="89"/>
      <c r="BT43" s="60" t="n">
        <f aca="false">BN43/BN$2*BN$5*BT$5</f>
        <v>0</v>
      </c>
      <c r="BU43" s="60" t="n">
        <f aca="false">BO43/BO$2*BO$5*BU$5</f>
        <v>0</v>
      </c>
      <c r="BV43" s="77" t="n">
        <f aca="false">BP43/BP$2*BP$5*BV$5</f>
        <v>184.568211521062</v>
      </c>
      <c r="BW43" s="61" t="n">
        <f aca="false">SUM(BT43+BQ43,BU43+BR43,BV43+BS43)-MIN(BT43+BQ43,BU43+BR43,BV43+BS43)</f>
        <v>184.568211521062</v>
      </c>
      <c r="BX43" s="111"/>
      <c r="BY43" s="81" t="n">
        <v>3338</v>
      </c>
      <c r="BZ43" s="125"/>
      <c r="CA43" s="102"/>
      <c r="CB43" s="89"/>
      <c r="CD43" s="60" t="n">
        <f aca="false">BX43/BX$2*BX$5*CD$5</f>
        <v>0</v>
      </c>
      <c r="CE43" s="60" t="n">
        <f aca="false">BY43/BY$2*BY$5*CE$5</f>
        <v>151.010354880869</v>
      </c>
      <c r="CF43" s="60" t="n">
        <f aca="false">BZ43/BZ$2*BZ$5*CF$5</f>
        <v>0</v>
      </c>
      <c r="CG43" s="61" t="n">
        <f aca="false">SUM(CD43+CA43,CE43+CB43,CF43+CC43)-MIN(CD43+CA43,CE43+CB43,CF43+CC43)</f>
        <v>151.010354880869</v>
      </c>
      <c r="CI43" s="112" t="s">
        <v>92</v>
      </c>
      <c r="CJ43" s="113" t="s">
        <v>103</v>
      </c>
      <c r="CK43" s="114" t="n">
        <v>2019</v>
      </c>
      <c r="CL43" s="126" t="n">
        <v>482.347981351056</v>
      </c>
      <c r="CM43" s="115" t="n">
        <v>892.43</v>
      </c>
      <c r="CN43" s="115" t="n">
        <f aca="false">(CM43-860)/1000*CL43</f>
        <v>15.6425450352147</v>
      </c>
      <c r="CO43" s="116"/>
    </row>
    <row r="44" customFormat="false" ht="12.9" hidden="false" customHeight="true" outlineLevel="0" collapsed="false">
      <c r="A44" s="52" t="n">
        <v>37</v>
      </c>
      <c r="B44" s="83" t="s">
        <v>98</v>
      </c>
      <c r="C44" s="54" t="s">
        <v>61</v>
      </c>
      <c r="D44" s="107" t="n">
        <v>5550</v>
      </c>
      <c r="E44" s="56" t="n">
        <v>4037</v>
      </c>
      <c r="F44" s="56" t="n">
        <v>2798</v>
      </c>
      <c r="G44" s="56" t="n">
        <v>2763</v>
      </c>
      <c r="H44" s="55"/>
      <c r="I44" s="57" t="n">
        <f aca="false">D44/D$2*D$5*I$5</f>
        <v>334.100566572238</v>
      </c>
      <c r="J44" s="57" t="n">
        <f aca="false">E44/E$2*E$5*J$5</f>
        <v>388.196628516271</v>
      </c>
      <c r="K44" s="57" t="n">
        <f aca="false">I44/MAX(I$8:I$107)*MAX(J$8:J$107)</f>
        <v>353.137401780906</v>
      </c>
      <c r="L44" s="57" t="n">
        <f aca="false">F44/F$2*F$5*L$5</f>
        <v>342.336135949485</v>
      </c>
      <c r="M44" s="57" t="n">
        <f aca="false">G44/G$2*G$5*M$5</f>
        <v>359.713690286805</v>
      </c>
      <c r="N44" s="57" t="n">
        <f aca="false">M44/MAX(M$8:M$107)*MAX(L$8:L$107)</f>
        <v>367.180634100223</v>
      </c>
      <c r="O44" s="60" t="n">
        <f aca="false">$CN$22</f>
        <v>4.25075308225319</v>
      </c>
      <c r="P44" s="60" t="n">
        <f aca="false">$CN$24</f>
        <v>27.7095848949443</v>
      </c>
      <c r="Q44" s="60" t="n">
        <f aca="false">$CN$27+$CN$28</f>
        <v>34.9984763478483</v>
      </c>
      <c r="R44" s="60" t="n">
        <f aca="false">MAX(J44:K44)</f>
        <v>388.196628516271</v>
      </c>
      <c r="S44" s="60" t="n">
        <f aca="false">MAX(L44,N44)</f>
        <v>367.180634100223</v>
      </c>
      <c r="T44" s="60" t="n">
        <f aca="false">H44/H$2*H$5*T$5</f>
        <v>0</v>
      </c>
      <c r="U44" s="61" t="n">
        <f aca="false">SUM(R44+O44,S44+P44,T44+Q44)-MIN(R44+O44,S44+P44,T44+Q44)</f>
        <v>787.337600593691</v>
      </c>
      <c r="V44" s="85" t="n">
        <v>2798</v>
      </c>
      <c r="W44" s="56" t="n">
        <v>2763</v>
      </c>
      <c r="X44" s="55"/>
      <c r="Y44" s="55" t="n">
        <v>9973</v>
      </c>
      <c r="Z44" s="57" t="n">
        <f aca="false">V44/V$2*V$5*Z$5</f>
        <v>321.585616815697</v>
      </c>
      <c r="AA44" s="57" t="n">
        <f aca="false">W44/W$2*W$5*AA$5</f>
        <v>337.736280169083</v>
      </c>
      <c r="AB44" s="57" t="n">
        <f aca="false">Z44/MAX(Z$8:Z$107)*MAX(AA$8:AA$107)</f>
        <v>314.884071722252</v>
      </c>
      <c r="AC44" s="60" t="n">
        <f aca="false">$CN$24*$AF$5/$AH$5</f>
        <v>19.5197831671632</v>
      </c>
      <c r="AD44" s="60" t="n">
        <f aca="false">($CN$27+$CN$28)*$AG$5/$AH$5</f>
        <v>28.6351170118759</v>
      </c>
      <c r="AE44" s="60" t="n">
        <f aca="false">$CN$30+$CN$31</f>
        <v>64.9779363308721</v>
      </c>
      <c r="AF44" s="60" t="n">
        <f aca="false">MAX(AA44:AB44)</f>
        <v>337.736280169083</v>
      </c>
      <c r="AG44" s="60" t="n">
        <f aca="false">X44/X$2*X$5*AG$5</f>
        <v>0</v>
      </c>
      <c r="AH44" s="60" t="n">
        <f aca="false">Y44/Y$2*Y$5*AH$5</f>
        <v>470.666723871632</v>
      </c>
      <c r="AI44" s="61" t="n">
        <f aca="false">SUM(AF44+AC44,AG44+AD44,AH44+AE44)-MIN(AF44+AC44,AG44+AD44,AH44+AE44)</f>
        <v>892.90072353875</v>
      </c>
      <c r="AJ44" s="55"/>
      <c r="AK44" s="55" t="n">
        <v>9973</v>
      </c>
      <c r="AL44" s="10"/>
      <c r="AM44" s="60" t="n">
        <f aca="false">($CN$27+$CN$28)*$R$5/$T$5</f>
        <v>27.0442771778828</v>
      </c>
      <c r="AN44" s="60" t="n">
        <f aca="false">($CN$30+$CN$31)*$AG$5/$AH$5</f>
        <v>53.1637660888954</v>
      </c>
      <c r="AO44" s="92" t="n">
        <f aca="false">$CN$34+$CN$35</f>
        <v>17.929997478221</v>
      </c>
      <c r="AP44" s="60" t="n">
        <f aca="false">AJ44/AJ$2*AJ$5*AP$5</f>
        <v>0</v>
      </c>
      <c r="AQ44" s="60" t="n">
        <f aca="false">AK44/AK$2*AK$5*AQ$5</f>
        <v>385.090955894972</v>
      </c>
      <c r="AR44" s="60" t="n">
        <f aca="false">AL44/AL$2*AL$5*AR$5</f>
        <v>0</v>
      </c>
      <c r="AS44" s="61" t="n">
        <f aca="false">SUM(AP44+AM44,AQ44+AN44,AR44+AO44)-MIN(AP44+AM44,AQ44+AN44,AR44+AO44)</f>
        <v>465.29899916175</v>
      </c>
      <c r="AT44" s="132" t="n">
        <v>9973</v>
      </c>
      <c r="AU44" s="130"/>
      <c r="AV44" s="88"/>
      <c r="AW44" s="77" t="n">
        <f aca="false">($CN$30+$CN$31)*$AF$5/$AH$5</f>
        <v>45.7731587332359</v>
      </c>
      <c r="AX44" s="95" t="n">
        <f aca="false">$CN$34*$AQ$5/$AR$5+CN36*$AQ$5/$AR$5</f>
        <v>44.2010579014112</v>
      </c>
      <c r="AY44" s="92" t="n">
        <f aca="false">$CN$36</f>
        <v>50.1561590688652</v>
      </c>
      <c r="AZ44" s="60" t="n">
        <f aca="false">AT44/AT$2*AT$5*AZ$5</f>
        <v>363.697013900807</v>
      </c>
      <c r="BA44" s="60" t="n">
        <f aca="false">AU44/AU$2*AU$5*BA$5</f>
        <v>0</v>
      </c>
      <c r="BB44" s="60" t="n">
        <f aca="false">AV44/AV$2*AV$5*BB$5</f>
        <v>0</v>
      </c>
      <c r="BC44" s="61" t="n">
        <f aca="false">SUM(AZ44+AW44,BA44+AX44,BB44+AY44)-MIN(AZ44+AW44,BA44+AX44,BB44+AY44)</f>
        <v>459.626331702908</v>
      </c>
      <c r="BD44" s="130"/>
      <c r="BE44" s="111"/>
      <c r="BF44" s="142"/>
      <c r="BG44" s="95" t="n">
        <f aca="false">$CN$34*$AP$5/$AR$5+$CN$35*$AP$5/$AR$5</f>
        <v>13.8549980513526</v>
      </c>
      <c r="BH44" s="92" t="n">
        <f aca="false">$CN$36*$BA$5/$BB$5</f>
        <v>41.0368574199806</v>
      </c>
      <c r="BI44" s="76" t="n">
        <f aca="false">$CN$40+$CN$41</f>
        <v>53.5985076877294</v>
      </c>
      <c r="BJ44" s="60" t="n">
        <f aca="false">BD44/BD$2*BD$5*BJ$5</f>
        <v>0</v>
      </c>
      <c r="BK44" s="60" t="n">
        <f aca="false">BE44/BE$2*BE$5*BK$5</f>
        <v>0</v>
      </c>
      <c r="BL44" s="77" t="n">
        <f aca="false">BF44/BF$2*BF$5*BL$5</f>
        <v>0</v>
      </c>
      <c r="BM44" s="61" t="n">
        <f aca="false">SUM(BJ44+BG44,BK44+BH44,BL44+BI44)-MIN(BJ44+BG44,BK44+BH44,BL44+BI44)</f>
        <v>94.63536510771</v>
      </c>
      <c r="BN44" s="130"/>
      <c r="BO44" s="111"/>
      <c r="BP44" s="142"/>
      <c r="BQ44" s="92" t="n">
        <f aca="false">$CN$49</f>
        <v>25.5</v>
      </c>
      <c r="BR44" s="76" t="n">
        <f aca="false">$CN$51</f>
        <v>24.1515</v>
      </c>
      <c r="BS44" s="92" t="n">
        <f aca="false">$CN$54</f>
        <v>30.107</v>
      </c>
      <c r="BT44" s="60" t="n">
        <f aca="false">BN44/BN$2*BN$5*BT$5</f>
        <v>0</v>
      </c>
      <c r="BU44" s="60" t="n">
        <f aca="false">BO44/BO$2*BO$5*BU$5</f>
        <v>0</v>
      </c>
      <c r="BV44" s="77" t="n">
        <f aca="false">BP44/BP$2*BP$5*BV$5</f>
        <v>0</v>
      </c>
      <c r="BW44" s="61" t="n">
        <f aca="false">SUM(BT44+BQ44,BU44+BR44,BV44+BS44)-MIN(BT44+BQ44,BU44+BR44,BV44+BS44)</f>
        <v>55.607</v>
      </c>
      <c r="BX44" s="111"/>
      <c r="BY44" s="156"/>
      <c r="BZ44" s="125"/>
      <c r="CA44" s="76" t="n">
        <f aca="false">$CN$56</f>
        <v>22.80975</v>
      </c>
      <c r="CB44" s="92" t="n">
        <f aca="false">$CN$59</f>
        <v>24.633</v>
      </c>
      <c r="CD44" s="60" t="n">
        <f aca="false">BX44/BX$2*BX$5*CD$5</f>
        <v>0</v>
      </c>
      <c r="CE44" s="60" t="n">
        <f aca="false">BY44/BY$2*BY$5*CE$5</f>
        <v>0</v>
      </c>
      <c r="CF44" s="60" t="n">
        <f aca="false">BZ44/BZ$2*BZ$5*CF$5</f>
        <v>0</v>
      </c>
      <c r="CG44" s="61" t="n">
        <f aca="false">SUM(CD44+CA44,CE44+CB44,CF44+CC44)-MIN(CD44+CA44,CE44+CB44,CF44+CC44)</f>
        <v>47.44275</v>
      </c>
      <c r="CI44" s="112" t="s">
        <v>58</v>
      </c>
      <c r="CJ44" s="113" t="s">
        <v>103</v>
      </c>
      <c r="CK44" s="114" t="n">
        <v>2019</v>
      </c>
      <c r="CL44" s="126" t="n">
        <v>482.347981351056</v>
      </c>
      <c r="CM44" s="115" t="n">
        <v>861.55</v>
      </c>
      <c r="CN44" s="115" t="n">
        <f aca="false">(CM44-860)/1000*CL44</f>
        <v>0.747639371094115</v>
      </c>
      <c r="CO44" s="116"/>
    </row>
    <row r="45" customFormat="false" ht="12.9" hidden="false" customHeight="true" outlineLevel="0" collapsed="false">
      <c r="A45" s="52" t="n">
        <v>38</v>
      </c>
      <c r="B45" s="147" t="s">
        <v>104</v>
      </c>
      <c r="C45" s="148" t="s">
        <v>43</v>
      </c>
      <c r="D45" s="57"/>
      <c r="E45" s="57"/>
      <c r="F45" s="57"/>
      <c r="G45" s="57"/>
      <c r="H45" s="149"/>
      <c r="I45" s="57" t="n">
        <f aca="false">D45/D$2*D$5*I$5</f>
        <v>0</v>
      </c>
      <c r="J45" s="57" t="n">
        <f aca="false">E45/E$2*E$5*J$5</f>
        <v>0</v>
      </c>
      <c r="K45" s="57" t="n">
        <f aca="false">I45/MAX(I$8:I$107)*MAX(J$8:J$107)</f>
        <v>0</v>
      </c>
      <c r="L45" s="57" t="n">
        <f aca="false">F45/F$2*F$5*L$5</f>
        <v>0</v>
      </c>
      <c r="M45" s="57" t="n">
        <f aca="false">G45/G$2*G$5*M$5</f>
        <v>0</v>
      </c>
      <c r="N45" s="57" t="n">
        <f aca="false">M45/MAX(M$8:M$107)*MAX(L$8:L$107)</f>
        <v>0</v>
      </c>
      <c r="O45" s="60"/>
      <c r="P45" s="60"/>
      <c r="Q45" s="60"/>
      <c r="R45" s="60" t="n">
        <f aca="false">MAX(J45:K45)</f>
        <v>0</v>
      </c>
      <c r="S45" s="60" t="n">
        <f aca="false">MAX(L45,N45)</f>
        <v>0</v>
      </c>
      <c r="T45" s="60" t="n">
        <f aca="false">H45/H$2*H$5*T$5</f>
        <v>0</v>
      </c>
      <c r="U45" s="61" t="n">
        <f aca="false">SUM(R45+O45,S45+P45,T45+Q45)-MIN(R45+O45,S45+P45,T45+Q45)</f>
        <v>0</v>
      </c>
      <c r="V45" s="152"/>
      <c r="W45" s="57"/>
      <c r="X45" s="149"/>
      <c r="Y45" s="149"/>
      <c r="Z45" s="57" t="n">
        <f aca="false">V45/V$2*V$5*Z$5</f>
        <v>0</v>
      </c>
      <c r="AA45" s="57" t="n">
        <f aca="false">W45/W$2*W$5*AA$5</f>
        <v>0</v>
      </c>
      <c r="AB45" s="57" t="n">
        <f aca="false">Z45/MAX(Z$8:Z$107)*MAX(AA$8:AA$107)</f>
        <v>0</v>
      </c>
      <c r="AC45" s="60"/>
      <c r="AD45" s="60"/>
      <c r="AE45" s="60"/>
      <c r="AF45" s="60" t="n">
        <f aca="false">MAX(AA45:AB45)</f>
        <v>0</v>
      </c>
      <c r="AG45" s="60" t="n">
        <f aca="false">X45/X$2*X$5*AG$5</f>
        <v>0</v>
      </c>
      <c r="AH45" s="60" t="n">
        <f aca="false">Y45/Y$2*Y$5*AH$5</f>
        <v>0</v>
      </c>
      <c r="AI45" s="61" t="n">
        <f aca="false">SUM(AF45+AC45,AG45+AD45,AH45+AE45)-MIN(AF45+AC45,AG45+AD45,AH45+AE45)</f>
        <v>0</v>
      </c>
      <c r="AJ45" s="149"/>
      <c r="AK45" s="149"/>
      <c r="AL45" s="10"/>
      <c r="AM45" s="60"/>
      <c r="AN45" s="60"/>
      <c r="AO45" s="66"/>
      <c r="AP45" s="60" t="n">
        <f aca="false">AJ45/AJ$2*AJ$5*AP$5</f>
        <v>0</v>
      </c>
      <c r="AQ45" s="60" t="n">
        <f aca="false">AK45/AK$2*AK$5*AQ$5</f>
        <v>0</v>
      </c>
      <c r="AR45" s="60" t="n">
        <f aca="false">AL45/AL$2*AL$5*AR$5</f>
        <v>0</v>
      </c>
      <c r="AS45" s="61" t="n">
        <f aca="false">SUM(AP45+AM45,AQ45+AN45,AR45+AO45)-MIN(AP45+AM45,AQ45+AN45,AR45+AO45)</f>
        <v>0</v>
      </c>
      <c r="AT45" s="159"/>
      <c r="AU45" s="130"/>
      <c r="AV45" s="87" t="n">
        <v>4403</v>
      </c>
      <c r="AW45" s="88"/>
      <c r="AX45" s="88"/>
      <c r="AY45" s="89"/>
      <c r="AZ45" s="60" t="n">
        <f aca="false">AT45/AT$2*AT$5*AZ$5</f>
        <v>0</v>
      </c>
      <c r="BA45" s="60" t="n">
        <f aca="false">AU45/AU$2*AU$5*BA$5</f>
        <v>0</v>
      </c>
      <c r="BB45" s="60" t="n">
        <f aca="false">AV45/AV$2*AV$5*BB$5</f>
        <v>234.88360814743</v>
      </c>
      <c r="BC45" s="61" t="n">
        <f aca="false">SUM(AZ45+AW45,BA45+AX45,BB45+AY45)-MIN(AZ45+AW45,BA45+AX45,BB45+AY45)</f>
        <v>234.88360814743</v>
      </c>
      <c r="BD45" s="130"/>
      <c r="BE45" s="90" t="n">
        <v>4403</v>
      </c>
      <c r="BF45" s="142"/>
      <c r="BG45" s="88"/>
      <c r="BH45" s="89"/>
      <c r="BI45" s="102"/>
      <c r="BJ45" s="60" t="n">
        <f aca="false">BD45/BD$2*BD$5*BJ$5</f>
        <v>0</v>
      </c>
      <c r="BK45" s="60" t="n">
        <f aca="false">BE45/BE$2*BE$5*BK$5</f>
        <v>192.17749757517</v>
      </c>
      <c r="BL45" s="77" t="n">
        <f aca="false">BF45/BF$2*BF$5*BL$5</f>
        <v>0</v>
      </c>
      <c r="BM45" s="61" t="n">
        <f aca="false">SUM(BJ45+BG45,BK45+BH45,BL45+BI45)-MIN(BJ45+BG45,BK45+BH45,BL45+BI45)</f>
        <v>192.17749757517</v>
      </c>
      <c r="BN45" s="160" t="n">
        <v>4403</v>
      </c>
      <c r="BO45" s="119"/>
      <c r="BP45" s="142"/>
      <c r="BQ45" s="89"/>
      <c r="BR45" s="102"/>
      <c r="BS45" s="89"/>
      <c r="BT45" s="60" t="n">
        <f aca="false">BN45/BN$2*BN$5*BT$5</f>
        <v>199.029461816635</v>
      </c>
      <c r="BU45" s="60" t="n">
        <f aca="false">BO45/BO$2*BO$5*BU$5</f>
        <v>0</v>
      </c>
      <c r="BV45" s="77" t="n">
        <f aca="false">BP45/BP$2*BP$5*BV$5</f>
        <v>0</v>
      </c>
      <c r="BW45" s="61" t="n">
        <f aca="false">SUM(BT45+BQ45,BU45+BR45,BV45+BS45)-MIN(BT45+BQ45,BU45+BR45,BV45+BS45)</f>
        <v>199.029461816635</v>
      </c>
      <c r="BX45" s="119"/>
      <c r="BY45" s="156"/>
      <c r="BZ45" s="125"/>
      <c r="CA45" s="102"/>
      <c r="CB45" s="89"/>
      <c r="CD45" s="60" t="n">
        <f aca="false">BX45/BX$2*BX$5*CD$5</f>
        <v>0</v>
      </c>
      <c r="CE45" s="60" t="n">
        <f aca="false">BY45/BY$2*BY$5*CE$5</f>
        <v>0</v>
      </c>
      <c r="CF45" s="60" t="n">
        <f aca="false">BZ45/BZ$2*BZ$5*CF$5</f>
        <v>0</v>
      </c>
      <c r="CG45" s="61" t="n">
        <f aca="false">SUM(CD45+CA45,CE45+CB45,CF45+CC45)-MIN(CD45+CA45,CE45+CB45,CF45+CC45)</f>
        <v>0</v>
      </c>
      <c r="CI45" s="112" t="s">
        <v>30</v>
      </c>
      <c r="CJ45" s="113" t="s">
        <v>103</v>
      </c>
      <c r="CK45" s="114" t="n">
        <v>2019</v>
      </c>
      <c r="CL45" s="126" t="n">
        <v>482.347981351056</v>
      </c>
      <c r="CM45" s="115" t="n">
        <v>949.95</v>
      </c>
      <c r="CN45" s="115" t="n">
        <f aca="false">(CM45-860)/1000*CL45</f>
        <v>43.3872009225275</v>
      </c>
      <c r="CO45" s="116"/>
    </row>
    <row r="46" customFormat="false" ht="12.9" hidden="false" customHeight="true" outlineLevel="0" collapsed="false">
      <c r="A46" s="52" t="n">
        <v>39</v>
      </c>
      <c r="B46" s="83" t="s">
        <v>105</v>
      </c>
      <c r="C46" s="54" t="s">
        <v>70</v>
      </c>
      <c r="D46" s="55"/>
      <c r="E46" s="107" t="n">
        <v>1904</v>
      </c>
      <c r="F46" s="55"/>
      <c r="G46" s="84"/>
      <c r="H46" s="55"/>
      <c r="I46" s="57" t="n">
        <f aca="false">D46/D$2*D$5*I$5</f>
        <v>0</v>
      </c>
      <c r="J46" s="57" t="n">
        <f aca="false">E46/E$2*E$5*J$5</f>
        <v>183.088030888031</v>
      </c>
      <c r="K46" s="57" t="n">
        <f aca="false">I46/MAX(I$8:I$107)*MAX(J$8:J$107)</f>
        <v>0</v>
      </c>
      <c r="L46" s="57" t="n">
        <f aca="false">F46/F$2*F$5*L$5</f>
        <v>0</v>
      </c>
      <c r="M46" s="57" t="n">
        <f aca="false">G46/G$2*G$5*M$5</f>
        <v>0</v>
      </c>
      <c r="N46" s="57" t="n">
        <f aca="false">M46/MAX(M$8:M$107)*MAX(L$8:L$107)</f>
        <v>0</v>
      </c>
      <c r="O46" s="60"/>
      <c r="P46" s="60"/>
      <c r="Q46" s="60"/>
      <c r="R46" s="60" t="n">
        <f aca="false">MAX(J46:K46)</f>
        <v>183.088030888031</v>
      </c>
      <c r="S46" s="60" t="n">
        <f aca="false">MAX(L46,N46)</f>
        <v>0</v>
      </c>
      <c r="T46" s="60" t="n">
        <f aca="false">H46/H$2*H$5*T$5</f>
        <v>0</v>
      </c>
      <c r="U46" s="61" t="n">
        <f aca="false">SUM(R46+O46,S46+P46,T46+Q46)-MIN(R46+O46,S46+P46,T46+Q46)</f>
        <v>183.088030888031</v>
      </c>
      <c r="V46" s="108"/>
      <c r="W46" s="84"/>
      <c r="X46" s="55"/>
      <c r="Y46" s="55"/>
      <c r="Z46" s="57" t="n">
        <f aca="false">V46/V$2*V$5*Z$5</f>
        <v>0</v>
      </c>
      <c r="AA46" s="57" t="n">
        <f aca="false">W46/W$2*W$5*AA$5</f>
        <v>0</v>
      </c>
      <c r="AB46" s="57" t="n">
        <f aca="false">Z46/MAX(Z$8:Z$107)*MAX(AA$8:AA$107)</f>
        <v>0</v>
      </c>
      <c r="AC46" s="60"/>
      <c r="AD46" s="60"/>
      <c r="AE46" s="60"/>
      <c r="AF46" s="60" t="n">
        <f aca="false">MAX(AA46:AB46)</f>
        <v>0</v>
      </c>
      <c r="AG46" s="60" t="n">
        <f aca="false">X46/X$2*X$5*AG$5</f>
        <v>0</v>
      </c>
      <c r="AH46" s="60" t="n">
        <f aca="false">Y46/Y$2*Y$5*AH$5</f>
        <v>0</v>
      </c>
      <c r="AI46" s="61" t="n">
        <f aca="false">SUM(AF46+AC46,AG46+AD46,AH46+AE46)-MIN(AF46+AC46,AG46+AD46,AH46+AE46)</f>
        <v>0</v>
      </c>
      <c r="AJ46" s="55"/>
      <c r="AK46" s="55"/>
      <c r="AL46" s="10"/>
      <c r="AM46" s="60"/>
      <c r="AN46" s="60"/>
      <c r="AO46" s="66"/>
      <c r="AP46" s="60" t="n">
        <f aca="false">AJ46/AJ$2*AJ$5*AP$5</f>
        <v>0</v>
      </c>
      <c r="AQ46" s="60" t="n">
        <f aca="false">AK46/AK$2*AK$5*AQ$5</f>
        <v>0</v>
      </c>
      <c r="AR46" s="60" t="n">
        <f aca="false">AL46/AL$2*AL$5*AR$5</f>
        <v>0</v>
      </c>
      <c r="AS46" s="61" t="n">
        <f aca="false">SUM(AP46+AM46,AQ46+AN46,AR46+AO46)-MIN(AP46+AM46,AQ46+AN46,AR46+AO46)</f>
        <v>0</v>
      </c>
      <c r="AT46" s="132"/>
      <c r="AU46" s="130"/>
      <c r="AV46" s="87" t="n">
        <v>2636</v>
      </c>
      <c r="AW46" s="88"/>
      <c r="AX46" s="88"/>
      <c r="AY46" s="89"/>
      <c r="AZ46" s="60" t="n">
        <f aca="false">AT46/AT$2*AT$5*AZ$5</f>
        <v>0</v>
      </c>
      <c r="BA46" s="60" t="n">
        <f aca="false">AU46/AU$2*AU$5*BA$5</f>
        <v>0</v>
      </c>
      <c r="BB46" s="60" t="n">
        <f aca="false">AV46/AV$2*AV$5*BB$5</f>
        <v>140.620756547042</v>
      </c>
      <c r="BC46" s="61" t="n">
        <f aca="false">SUM(AZ46+AW46,BA46+AX46,BB46+AY46)-MIN(AZ46+AW46,BA46+AX46,BB46+AY46)</f>
        <v>140.620756547042</v>
      </c>
      <c r="BD46" s="130"/>
      <c r="BE46" s="90" t="n">
        <v>2636</v>
      </c>
      <c r="BF46" s="118"/>
      <c r="BG46" s="88"/>
      <c r="BH46" s="89"/>
      <c r="BI46" s="102"/>
      <c r="BJ46" s="60" t="n">
        <f aca="false">BD46/BD$2*BD$5*BJ$5</f>
        <v>0</v>
      </c>
      <c r="BK46" s="60" t="n">
        <f aca="false">BE46/BE$2*BE$5*BK$5</f>
        <v>115.053346265761</v>
      </c>
      <c r="BL46" s="77" t="n">
        <f aca="false">BF46/BF$2*BF$5*BL$5</f>
        <v>0</v>
      </c>
      <c r="BM46" s="61" t="n">
        <f aca="false">SUM(BJ46+BG46,BK46+BH46,BL46+BI46)-MIN(BJ46+BG46,BK46+BH46,BL46+BI46)</f>
        <v>115.053346265761</v>
      </c>
      <c r="BN46" s="160" t="n">
        <v>2636</v>
      </c>
      <c r="BO46" s="119"/>
      <c r="BP46" s="118"/>
      <c r="BQ46" s="89"/>
      <c r="BR46" s="89"/>
      <c r="BS46" s="89"/>
      <c r="BT46" s="60" t="n">
        <f aca="false">BN46/BN$2*BN$5*BT$5</f>
        <v>119.155498830036</v>
      </c>
      <c r="BU46" s="60" t="n">
        <f aca="false">BO46/BO$2*BO$5*BU$5</f>
        <v>0</v>
      </c>
      <c r="BV46" s="77" t="n">
        <f aca="false">BP46/BP$2*BP$5*BV$5</f>
        <v>0</v>
      </c>
      <c r="BW46" s="61" t="n">
        <f aca="false">SUM(BT46+BQ46,BU46+BR46,BV46+BS46)-MIN(BT46+BQ46,BU46+BR46,BV46+BS46)</f>
        <v>119.155498830036</v>
      </c>
      <c r="BX46" s="119"/>
      <c r="BY46" s="156"/>
      <c r="BZ46" s="125"/>
      <c r="CA46" s="89"/>
      <c r="CB46" s="89"/>
      <c r="CD46" s="60" t="n">
        <f aca="false">BX46/BX$2*BX$5*CD$5</f>
        <v>0</v>
      </c>
      <c r="CE46" s="60" t="n">
        <f aca="false">BY46/BY$2*BY$5*CE$5</f>
        <v>0</v>
      </c>
      <c r="CF46" s="60" t="n">
        <f aca="false">BZ46/BZ$2*BZ$5*CF$5</f>
        <v>0</v>
      </c>
      <c r="CG46" s="61" t="n">
        <f aca="false">SUM(CD46+CA46,CE46+CB46,CF46+CC46)-MIN(CD46+CA46,CE46+CB46,CF46+CC46)</f>
        <v>0</v>
      </c>
      <c r="CI46" s="112" t="s">
        <v>32</v>
      </c>
      <c r="CJ46" s="113" t="s">
        <v>103</v>
      </c>
      <c r="CK46" s="114" t="n">
        <v>2019</v>
      </c>
      <c r="CL46" s="126" t="n">
        <v>482.347981351056</v>
      </c>
      <c r="CM46" s="115" t="n">
        <v>906.67</v>
      </c>
      <c r="CN46" s="115" t="n">
        <f aca="false">(CM46-860)/1000*CL46</f>
        <v>22.5111802896538</v>
      </c>
      <c r="CO46" s="116"/>
    </row>
    <row r="47" customFormat="false" ht="12.9" hidden="false" customHeight="true" outlineLevel="0" collapsed="false">
      <c r="A47" s="52" t="n">
        <v>40</v>
      </c>
      <c r="B47" s="83" t="s">
        <v>106</v>
      </c>
      <c r="C47" s="54" t="s">
        <v>31</v>
      </c>
      <c r="D47" s="55"/>
      <c r="E47" s="56" t="n">
        <v>3166</v>
      </c>
      <c r="F47" s="56" t="n">
        <v>2228</v>
      </c>
      <c r="G47" s="56" t="n">
        <v>2708</v>
      </c>
      <c r="H47" s="56" t="n">
        <v>7883</v>
      </c>
      <c r="I47" s="57" t="n">
        <f aca="false">D47/D$2*D$5*I$5</f>
        <v>0</v>
      </c>
      <c r="J47" s="57" t="n">
        <f aca="false">E47/E$2*E$5*J$5</f>
        <v>304.441547159404</v>
      </c>
      <c r="K47" s="57" t="n">
        <f aca="false">I47/MAX(I$8:I$107)*MAX(J$8:J$107)</f>
        <v>0</v>
      </c>
      <c r="L47" s="57" t="n">
        <f aca="false">F47/F$2*F$5*L$5</f>
        <v>272.596465652413</v>
      </c>
      <c r="M47" s="57" t="n">
        <f aca="false">G47/G$2*G$5*M$5</f>
        <v>352.553265760647</v>
      </c>
      <c r="N47" s="57" t="n">
        <f aca="false">M47/MAX(M$8:M$107)*MAX(L$8:L$107)</f>
        <v>359.871573341803</v>
      </c>
      <c r="O47" s="60"/>
      <c r="P47" s="60"/>
      <c r="Q47" s="60"/>
      <c r="R47" s="60" t="n">
        <f aca="false">MAX(J47:K47)</f>
        <v>304.441547159404</v>
      </c>
      <c r="S47" s="60" t="n">
        <f aca="false">MAX(L47,N47)</f>
        <v>359.871573341803</v>
      </c>
      <c r="T47" s="60" t="n">
        <f aca="false">H47/H$2*H$5*T$5</f>
        <v>467.405131522208</v>
      </c>
      <c r="U47" s="61" t="n">
        <f aca="false">SUM(R47+O47,S47+P47,T47+Q47)-MIN(R47+O47,S47+P47,T47+Q47)</f>
        <v>827.276704864011</v>
      </c>
      <c r="V47" s="85" t="n">
        <v>2228</v>
      </c>
      <c r="W47" s="56" t="n">
        <v>2708</v>
      </c>
      <c r="X47" s="56" t="n">
        <v>7883</v>
      </c>
      <c r="Y47" s="56"/>
      <c r="Z47" s="57" t="n">
        <f aca="false">V47/V$2*V$5*Z$5</f>
        <v>256.073178793914</v>
      </c>
      <c r="AA47" s="57" t="n">
        <f aca="false">W47/W$2*W$5*AA$5</f>
        <v>331.013335757465</v>
      </c>
      <c r="AB47" s="57" t="n">
        <f aca="false">Z47/MAX(Z$8:Z$107)*MAX(AA$8:AA$107)</f>
        <v>250.736851964681</v>
      </c>
      <c r="AC47" s="60"/>
      <c r="AD47" s="60"/>
      <c r="AE47" s="60"/>
      <c r="AF47" s="60" t="n">
        <f aca="false">MAX(AA47:AB47)</f>
        <v>331.013335757465</v>
      </c>
      <c r="AG47" s="60" t="n">
        <f aca="false">X47/X$2*X$5*AG$5</f>
        <v>382.422380336352</v>
      </c>
      <c r="AH47" s="60" t="n">
        <f aca="false">Y47/Y$2*Y$5*AH$5</f>
        <v>0</v>
      </c>
      <c r="AI47" s="61" t="n">
        <f aca="false">SUM(AF47+AC47,AG47+AD47,AH47+AE47)-MIN(AF47+AC47,AG47+AD47,AH47+AE47)</f>
        <v>713.435716093817</v>
      </c>
      <c r="AJ47" s="56" t="n">
        <v>7883</v>
      </c>
      <c r="AK47" s="56"/>
      <c r="AL47" s="127" t="n">
        <v>4449</v>
      </c>
      <c r="AM47" s="60"/>
      <c r="AN47" s="60"/>
      <c r="AO47" s="66"/>
      <c r="AP47" s="60" t="n">
        <f aca="false">AJ47/AJ$2*AJ$5*AP$5</f>
        <v>361.176692539888</v>
      </c>
      <c r="AQ47" s="60" t="n">
        <f aca="false">AK47/AK$2*AK$5*AQ$5</f>
        <v>0</v>
      </c>
      <c r="AR47" s="60" t="n">
        <f aca="false">AL47/AL$2*AL$5*AR$5</f>
        <v>280.484869325997</v>
      </c>
      <c r="AS47" s="61" t="n">
        <f aca="false">SUM(AP47+AM47,AQ47+AN47,AR47+AO47)-MIN(AP47+AM47,AQ47+AN47,AR47+AO47)</f>
        <v>641.661561865885</v>
      </c>
      <c r="AT47" s="86"/>
      <c r="AU47" s="128" t="n">
        <v>4449</v>
      </c>
      <c r="AV47" s="88"/>
      <c r="AW47" s="88"/>
      <c r="AX47" s="88"/>
      <c r="AY47" s="89"/>
      <c r="AZ47" s="60" t="n">
        <f aca="false">AT47/AT$2*AT$5*AZ$5</f>
        <v>0</v>
      </c>
      <c r="BA47" s="60" t="n">
        <f aca="false">AU47/AU$2*AU$5*BA$5</f>
        <v>229.487620357634</v>
      </c>
      <c r="BB47" s="60" t="n">
        <f aca="false">AV47/AV$2*AV$5*BB$5</f>
        <v>0</v>
      </c>
      <c r="BC47" s="61" t="n">
        <f aca="false">SUM(AZ47+AW47,BA47+AX47,BB47+AY47)-MIN(AZ47+AW47,BA47+AX47,BB47+AY47)</f>
        <v>229.487620357634</v>
      </c>
      <c r="BD47" s="128" t="n">
        <v>4449</v>
      </c>
      <c r="BE47" s="111"/>
      <c r="BF47" s="142"/>
      <c r="BG47" s="88"/>
      <c r="BH47" s="89"/>
      <c r="BJ47" s="60" t="n">
        <f aca="false">BD47/BD$2*BD$5*BJ$5</f>
        <v>216.738308115543</v>
      </c>
      <c r="BK47" s="60" t="n">
        <f aca="false">BE47/BE$2*BE$5*BK$5</f>
        <v>0</v>
      </c>
      <c r="BL47" s="77" t="n">
        <f aca="false">BF47/BF$2*BF$5*BL$5</f>
        <v>0</v>
      </c>
      <c r="BM47" s="61" t="n">
        <f aca="false">SUM(BJ47+BG47,BK47+BH47,BL47+BI47)-MIN(BJ47+BG47,BK47+BH47,BL47+BI47)</f>
        <v>216.738308115543</v>
      </c>
      <c r="BN47" s="94"/>
      <c r="BO47" s="119"/>
      <c r="BP47" s="142"/>
      <c r="BQ47" s="89"/>
      <c r="BS47" s="89"/>
      <c r="BT47" s="60" t="n">
        <f aca="false">BN47/BN$2*BN$5*BT$5</f>
        <v>0</v>
      </c>
      <c r="BU47" s="60" t="n">
        <f aca="false">BO47/BO$2*BO$5*BU$5</f>
        <v>0</v>
      </c>
      <c r="BV47" s="77" t="n">
        <f aca="false">BP47/BP$2*BP$5*BV$5</f>
        <v>0</v>
      </c>
      <c r="BW47" s="61" t="n">
        <f aca="false">SUM(BT47+BQ47,BU47+BR47,BV47+BS47)-MIN(BT47+BQ47,BU47+BR47,BV47+BS47)</f>
        <v>0</v>
      </c>
      <c r="BX47" s="119"/>
      <c r="BY47" s="156"/>
      <c r="BZ47" s="125"/>
      <c r="CB47" s="89"/>
      <c r="CD47" s="60" t="n">
        <f aca="false">BX47/BX$2*BX$5*CD$5</f>
        <v>0</v>
      </c>
      <c r="CE47" s="60" t="n">
        <f aca="false">BY47/BY$2*BY$5*CE$5</f>
        <v>0</v>
      </c>
      <c r="CF47" s="60" t="n">
        <f aca="false">BZ47/BZ$2*BZ$5*CF$5</f>
        <v>0</v>
      </c>
      <c r="CG47" s="61" t="n">
        <f aca="false">SUM(CD47+CA47,CE47+CB47,CF47+CC47)-MIN(CD47+CA47,CE47+CB47,CF47+CC47)</f>
        <v>0</v>
      </c>
      <c r="CI47" s="112" t="s">
        <v>50</v>
      </c>
      <c r="CJ47" s="113" t="s">
        <v>103</v>
      </c>
      <c r="CK47" s="114" t="n">
        <v>2019</v>
      </c>
      <c r="CL47" s="126" t="n">
        <v>482.347981351056</v>
      </c>
      <c r="CM47" s="115" t="n">
        <v>886.09</v>
      </c>
      <c r="CN47" s="115" t="n">
        <f aca="false">(CM47-860)/1000*CL47</f>
        <v>12.5844588334491</v>
      </c>
      <c r="CO47" s="116"/>
    </row>
    <row r="48" customFormat="false" ht="12.9" hidden="false" customHeight="true" outlineLevel="0" collapsed="false">
      <c r="A48" s="52" t="n">
        <v>41</v>
      </c>
      <c r="B48" s="161" t="s">
        <v>107</v>
      </c>
      <c r="C48" s="162" t="s">
        <v>31</v>
      </c>
      <c r="D48" s="55"/>
      <c r="E48" s="56" t="n">
        <v>2782</v>
      </c>
      <c r="F48" s="84"/>
      <c r="G48" s="55"/>
      <c r="H48" s="84"/>
      <c r="I48" s="57" t="n">
        <f aca="false">D48/D$2*D$5*I$5</f>
        <v>0</v>
      </c>
      <c r="J48" s="57" t="n">
        <f aca="false">E48/E$2*E$5*J$5</f>
        <v>267.516230005516</v>
      </c>
      <c r="K48" s="57" t="n">
        <f aca="false">I48/MAX(I$8:I$107)*MAX(J$8:J$107)</f>
        <v>0</v>
      </c>
      <c r="L48" s="57" t="n">
        <f aca="false">F48/F$2*F$5*L$5</f>
        <v>0</v>
      </c>
      <c r="M48" s="57" t="n">
        <f aca="false">G48/G$2*G$5*M$5</f>
        <v>0</v>
      </c>
      <c r="N48" s="57" t="n">
        <f aca="false">M48/MAX(M$8:M$107)*MAX(L$8:L$107)</f>
        <v>0</v>
      </c>
      <c r="O48" s="60"/>
      <c r="P48" s="60"/>
      <c r="Q48" s="60"/>
      <c r="R48" s="60" t="n">
        <f aca="false">MAX(J48:K48)</f>
        <v>267.516230005516</v>
      </c>
      <c r="S48" s="60" t="n">
        <f aca="false">MAX(L48,N48)</f>
        <v>0</v>
      </c>
      <c r="T48" s="60" t="n">
        <f aca="false">H48/H$2*H$5*T$5</f>
        <v>0</v>
      </c>
      <c r="U48" s="61" t="n">
        <f aca="false">SUM(R48+O48,S48+P48,T48+Q48)-MIN(R48+O48,S48+P48,T48+Q48)</f>
        <v>267.516230005516</v>
      </c>
      <c r="V48" s="99"/>
      <c r="W48" s="55"/>
      <c r="X48" s="84"/>
      <c r="Y48" s="84"/>
      <c r="Z48" s="57" t="n">
        <f aca="false">V48/V$2*V$5*Z$5</f>
        <v>0</v>
      </c>
      <c r="AA48" s="57" t="n">
        <f aca="false">W48/W$2*W$5*AA$5</f>
        <v>0</v>
      </c>
      <c r="AB48" s="57" t="n">
        <f aca="false">Z48/MAX(Z$8:Z$107)*MAX(AA$8:AA$107)</f>
        <v>0</v>
      </c>
      <c r="AC48" s="60"/>
      <c r="AD48" s="60"/>
      <c r="AE48" s="60"/>
      <c r="AF48" s="60" t="n">
        <f aca="false">MAX(AA48:AB48)</f>
        <v>0</v>
      </c>
      <c r="AG48" s="60" t="n">
        <f aca="false">X48/X$2*X$5*AG$5</f>
        <v>0</v>
      </c>
      <c r="AH48" s="60" t="n">
        <f aca="false">Y48/Y$2*Y$5*AH$5</f>
        <v>0</v>
      </c>
      <c r="AI48" s="61" t="n">
        <f aca="false">SUM(AF48+AC48,AG48+AD48,AH48+AE48)-MIN(AF48+AC48,AG48+AD48,AH48+AE48)</f>
        <v>0</v>
      </c>
      <c r="AJ48" s="84"/>
      <c r="AK48" s="84"/>
      <c r="AL48" s="10"/>
      <c r="AM48" s="60"/>
      <c r="AN48" s="60"/>
      <c r="AO48" s="66"/>
      <c r="AP48" s="60" t="n">
        <f aca="false">AJ48/AJ$2*AJ$5*AP$5</f>
        <v>0</v>
      </c>
      <c r="AQ48" s="60" t="n">
        <f aca="false">AK48/AK$2*AK$5*AQ$5</f>
        <v>0</v>
      </c>
      <c r="AR48" s="60" t="n">
        <f aca="false">AL48/AL$2*AL$5*AR$5</f>
        <v>0</v>
      </c>
      <c r="AS48" s="61" t="n">
        <f aca="false">SUM(AP48+AM48,AQ48+AN48,AR48+AO48)-MIN(AP48+AM48,AQ48+AN48,AR48+AO48)</f>
        <v>0</v>
      </c>
      <c r="AT48" s="100"/>
      <c r="AU48" s="130"/>
      <c r="AV48" s="88"/>
      <c r="AW48" s="88"/>
      <c r="AX48" s="88"/>
      <c r="AY48" s="89"/>
      <c r="AZ48" s="60" t="n">
        <f aca="false">AT48/AT$2*AT$5*AZ$5</f>
        <v>0</v>
      </c>
      <c r="BA48" s="60" t="n">
        <f aca="false">AU48/AU$2*AU$5*BA$5</f>
        <v>0</v>
      </c>
      <c r="BB48" s="60" t="n">
        <f aca="false">AV48/AV$2*AV$5*BB$5</f>
        <v>0</v>
      </c>
      <c r="BC48" s="61" t="n">
        <f aca="false">SUM(AZ48+AW48,BA48+AX48,BB48+AY48)-MIN(AZ48+AW48,BA48+AX48,BB48+AY48)</f>
        <v>0</v>
      </c>
      <c r="BD48" s="130"/>
      <c r="BE48" s="111"/>
      <c r="BF48" s="142"/>
      <c r="BG48" s="88"/>
      <c r="BH48" s="89"/>
      <c r="BJ48" s="60" t="n">
        <f aca="false">BD48/BD$2*BD$5*BJ$5</f>
        <v>0</v>
      </c>
      <c r="BK48" s="60" t="n">
        <f aca="false">BE48/BE$2*BE$5*BK$5</f>
        <v>0</v>
      </c>
      <c r="BL48" s="77" t="n">
        <f aca="false">BF48/BF$2*BF$5*BL$5</f>
        <v>0</v>
      </c>
      <c r="BM48" s="61" t="n">
        <f aca="false">SUM(BJ48+BG48,BK48+BH48,BL48+BI48)-MIN(BJ48+BG48,BK48+BH48,BL48+BI48)</f>
        <v>0</v>
      </c>
      <c r="BN48" s="130"/>
      <c r="BO48" s="111"/>
      <c r="BP48" s="142"/>
      <c r="BQ48" s="89"/>
      <c r="BS48" s="89"/>
      <c r="BT48" s="60" t="n">
        <f aca="false">BN48/BN$2*BN$5*BT$5</f>
        <v>0</v>
      </c>
      <c r="BU48" s="60" t="n">
        <f aca="false">BO48/BO$2*BO$5*BU$5</f>
        <v>0</v>
      </c>
      <c r="BV48" s="77" t="n">
        <f aca="false">BP48/BP$2*BP$5*BV$5</f>
        <v>0</v>
      </c>
      <c r="BW48" s="61" t="n">
        <f aca="false">SUM(BT48+BQ48,BU48+BR48,BV48+BS48)-MIN(BT48+BQ48,BU48+BR48,BV48+BS48)</f>
        <v>0</v>
      </c>
      <c r="BX48" s="111"/>
      <c r="BY48" s="156"/>
      <c r="BZ48" s="125"/>
      <c r="CB48" s="89"/>
      <c r="CD48" s="60" t="n">
        <f aca="false">BX48/BX$2*BX$5*CD$5</f>
        <v>0</v>
      </c>
      <c r="CE48" s="60" t="n">
        <f aca="false">BY48/BY$2*BY$5*CE$5</f>
        <v>0</v>
      </c>
      <c r="CF48" s="60" t="n">
        <f aca="false">BZ48/BZ$2*BZ$5*CF$5</f>
        <v>0</v>
      </c>
      <c r="CG48" s="61" t="n">
        <f aca="false">SUM(CD48+CA48,CE48+CB48,CF48+CC48)-MIN(CD48+CA48,CE48+CB48,CF48+CC48)</f>
        <v>0</v>
      </c>
      <c r="CI48" s="112" t="s">
        <v>60</v>
      </c>
      <c r="CJ48" s="113" t="s">
        <v>108</v>
      </c>
      <c r="CK48" s="114" t="n">
        <v>2019</v>
      </c>
      <c r="CL48" s="126" t="n">
        <v>482.347981351056</v>
      </c>
      <c r="CM48" s="115" t="n">
        <v>869</v>
      </c>
      <c r="CN48" s="115" t="n">
        <f aca="false">(CM48-860)/1000*CL48</f>
        <v>4.3411318321595</v>
      </c>
      <c r="CO48" s="116"/>
    </row>
    <row r="49" customFormat="false" ht="12.9" hidden="false" customHeight="true" outlineLevel="0" collapsed="false">
      <c r="A49" s="52" t="n">
        <v>42</v>
      </c>
      <c r="B49" s="83" t="s">
        <v>109</v>
      </c>
      <c r="C49" s="162" t="s">
        <v>43</v>
      </c>
      <c r="D49" s="55"/>
      <c r="E49" s="55"/>
      <c r="F49" s="55"/>
      <c r="G49" s="56" t="n">
        <v>1335</v>
      </c>
      <c r="H49" s="55"/>
      <c r="I49" s="57" t="n">
        <f aca="false">D49/D$2*D$5*I$5</f>
        <v>0</v>
      </c>
      <c r="J49" s="57" t="n">
        <f aca="false">E49/E$2*E$5*J$5</f>
        <v>0</v>
      </c>
      <c r="K49" s="57" t="n">
        <f aca="false">I49/MAX(I$8:I$107)*MAX(J$8:J$107)</f>
        <v>0</v>
      </c>
      <c r="L49" s="57" t="n">
        <f aca="false">F49/F$2*F$5*L$5</f>
        <v>0</v>
      </c>
      <c r="M49" s="57" t="n">
        <f aca="false">G49/G$2*G$5*M$5</f>
        <v>173.803031680378</v>
      </c>
      <c r="N49" s="57" t="n">
        <f aca="false">M49/MAX(M$8:M$107)*MAX(L$8:L$107)</f>
        <v>177.410838408902</v>
      </c>
      <c r="O49" s="60"/>
      <c r="P49" s="60"/>
      <c r="Q49" s="60"/>
      <c r="R49" s="60" t="n">
        <f aca="false">MAX(J49:K49)</f>
        <v>0</v>
      </c>
      <c r="S49" s="60" t="n">
        <f aca="false">MAX(L49,N49)</f>
        <v>177.410838408902</v>
      </c>
      <c r="T49" s="60" t="n">
        <f aca="false">H49/H$2*H$5*T$5</f>
        <v>0</v>
      </c>
      <c r="U49" s="61" t="n">
        <f aca="false">SUM(R49+O49,S49+P49,T49+Q49)-MIN(R49+O49,S49+P49,T49+Q49)</f>
        <v>177.410838408902</v>
      </c>
      <c r="V49" s="108"/>
      <c r="W49" s="56" t="n">
        <v>1335</v>
      </c>
      <c r="X49" s="55"/>
      <c r="Y49" s="55"/>
      <c r="Z49" s="57" t="n">
        <f aca="false">V49/V$2*V$5*Z$5</f>
        <v>0</v>
      </c>
      <c r="AA49" s="57" t="n">
        <f aca="false">W49/W$2*W$5*AA$5</f>
        <v>163.184196172901</v>
      </c>
      <c r="AB49" s="57" t="n">
        <f aca="false">Z49/MAX(Z$8:Z$107)*MAX(AA$8:AA$107)</f>
        <v>0</v>
      </c>
      <c r="AC49" s="60"/>
      <c r="AD49" s="60"/>
      <c r="AE49" s="60"/>
      <c r="AF49" s="60" t="n">
        <f aca="false">MAX(AA49:AB49)</f>
        <v>163.184196172901</v>
      </c>
      <c r="AG49" s="60" t="n">
        <f aca="false">X49/X$2*X$5*AG$5</f>
        <v>0</v>
      </c>
      <c r="AH49" s="60" t="n">
        <f aca="false">Y49/Y$2*Y$5*AH$5</f>
        <v>0</v>
      </c>
      <c r="AI49" s="61" t="n">
        <f aca="false">SUM(AF49+AC49,AG49+AD49,AH49+AE49)-MIN(AF49+AC49,AG49+AD49,AH49+AE49)</f>
        <v>163.184196172901</v>
      </c>
      <c r="AJ49" s="55"/>
      <c r="AK49" s="55"/>
      <c r="AL49" s="10"/>
      <c r="AM49" s="60"/>
      <c r="AN49" s="60"/>
      <c r="AO49" s="66"/>
      <c r="AP49" s="60" t="n">
        <f aca="false">AJ49/AJ$2*AJ$5*AP$5</f>
        <v>0</v>
      </c>
      <c r="AQ49" s="60" t="n">
        <f aca="false">AK49/AK$2*AK$5*AQ$5</f>
        <v>0</v>
      </c>
      <c r="AR49" s="60" t="n">
        <f aca="false">AL49/AL$2*AL$5*AR$5</f>
        <v>0</v>
      </c>
      <c r="AS49" s="61" t="n">
        <f aca="false">SUM(AP49+AM49,AQ49+AN49,AR49+AO49)-MIN(AP49+AM49,AQ49+AN49,AR49+AO49)</f>
        <v>0</v>
      </c>
      <c r="AT49" s="132"/>
      <c r="AU49" s="130"/>
      <c r="AV49" s="88"/>
      <c r="AW49" s="88"/>
      <c r="AX49" s="88"/>
      <c r="AY49" s="89"/>
      <c r="AZ49" s="60" t="n">
        <f aca="false">AT49/AT$2*AT$5*AZ$5</f>
        <v>0</v>
      </c>
      <c r="BA49" s="60" t="n">
        <f aca="false">AU49/AU$2*AU$5*BA$5</f>
        <v>0</v>
      </c>
      <c r="BB49" s="60" t="n">
        <f aca="false">AV49/AV$2*AV$5*BB$5</f>
        <v>0</v>
      </c>
      <c r="BC49" s="61" t="n">
        <f aca="false">SUM(AZ49+AW49,BA49+AX49,BB49+AY49)-MIN(AZ49+AW49,BA49+AX49,BB49+AY49)</f>
        <v>0</v>
      </c>
      <c r="BD49" s="130"/>
      <c r="BE49" s="111"/>
      <c r="BF49" s="142"/>
      <c r="BG49" s="88"/>
      <c r="BH49" s="89"/>
      <c r="BI49" s="102"/>
      <c r="BJ49" s="60" t="n">
        <f aca="false">BD49/BD$2*BD$5*BJ$5</f>
        <v>0</v>
      </c>
      <c r="BK49" s="60" t="n">
        <f aca="false">BE49/BE$2*BE$5*BK$5</f>
        <v>0</v>
      </c>
      <c r="BL49" s="77" t="n">
        <f aca="false">BF49/BF$2*BF$5*BL$5</f>
        <v>0</v>
      </c>
      <c r="BM49" s="61" t="n">
        <f aca="false">SUM(BJ49+BG49,BK49+BH49,BL49+BI49)-MIN(BJ49+BG49,BK49+BH49,BL49+BI49)</f>
        <v>0</v>
      </c>
      <c r="BN49" s="130"/>
      <c r="BO49" s="111"/>
      <c r="BP49" s="142"/>
      <c r="BQ49" s="89"/>
      <c r="BR49" s="102"/>
      <c r="BS49" s="89"/>
      <c r="BT49" s="60" t="n">
        <f aca="false">BN49/BN$2*BN$5*BT$5</f>
        <v>0</v>
      </c>
      <c r="BU49" s="60" t="n">
        <f aca="false">BO49/BO$2*BO$5*BU$5</f>
        <v>0</v>
      </c>
      <c r="BV49" s="77" t="n">
        <f aca="false">BP49/BP$2*BP$5*BV$5</f>
        <v>0</v>
      </c>
      <c r="BW49" s="61" t="n">
        <f aca="false">SUM(BT49+BQ49,BU49+BR49,BV49+BS49)-MIN(BT49+BQ49,BU49+BR49,BV49+BS49)</f>
        <v>0</v>
      </c>
      <c r="BX49" s="111"/>
      <c r="BY49" s="156"/>
      <c r="BZ49" s="125"/>
      <c r="CA49" s="102"/>
      <c r="CB49" s="89"/>
      <c r="CD49" s="60" t="n">
        <f aca="false">BX49/BX$2*BX$5*CD$5</f>
        <v>0</v>
      </c>
      <c r="CE49" s="60" t="n">
        <f aca="false">BY49/BY$2*BY$5*CE$5</f>
        <v>0</v>
      </c>
      <c r="CF49" s="60" t="n">
        <f aca="false">BZ49/BZ$2*BZ$5*CF$5</f>
        <v>0</v>
      </c>
      <c r="CG49" s="61" t="n">
        <f aca="false">SUM(CD49+CA49,CE49+CB49,CF49+CC49)-MIN(CD49+CA49,CE49+CB49,CF49+CC49)</f>
        <v>0</v>
      </c>
      <c r="CI49" s="135" t="s">
        <v>64</v>
      </c>
      <c r="CJ49" s="157" t="s">
        <v>91</v>
      </c>
      <c r="CK49" s="153" t="n">
        <v>2018</v>
      </c>
      <c r="CL49" s="126" t="n">
        <f aca="false">$BT$5</f>
        <v>425</v>
      </c>
      <c r="CM49" s="158" t="n">
        <v>960</v>
      </c>
      <c r="CN49" s="115" t="n">
        <f aca="false">(CM49-900)/1000*CL49</f>
        <v>25.5</v>
      </c>
      <c r="CO49" s="116"/>
    </row>
    <row r="50" customFormat="false" ht="12.9" hidden="false" customHeight="true" outlineLevel="0" collapsed="false">
      <c r="A50" s="52" t="n">
        <v>43</v>
      </c>
      <c r="B50" s="83" t="s">
        <v>110</v>
      </c>
      <c r="C50" s="162" t="s">
        <v>43</v>
      </c>
      <c r="D50" s="55"/>
      <c r="E50" s="98"/>
      <c r="F50" s="55"/>
      <c r="G50" s="56" t="n">
        <v>1216</v>
      </c>
      <c r="H50" s="55"/>
      <c r="I50" s="57" t="n">
        <f aca="false">D50/D$2*D$5*I$5</f>
        <v>0</v>
      </c>
      <c r="J50" s="57" t="n">
        <f aca="false">E50/E$2*E$5*J$5</f>
        <v>0</v>
      </c>
      <c r="K50" s="57" t="n">
        <f aca="false">I50/MAX(I$8:I$107)*MAX(J$8:J$107)</f>
        <v>0</v>
      </c>
      <c r="L50" s="57" t="n">
        <f aca="false">F50/F$2*F$5*L$5</f>
        <v>0</v>
      </c>
      <c r="M50" s="57" t="n">
        <f aca="false">G50/G$2*G$5*M$5</f>
        <v>158.310476796509</v>
      </c>
      <c r="N50" s="57" t="n">
        <f aca="false">M50/MAX(M$8:M$107)*MAX(L$8:L$107)</f>
        <v>161.596688767959</v>
      </c>
      <c r="O50" s="60"/>
      <c r="P50" s="60"/>
      <c r="Q50" s="60"/>
      <c r="R50" s="60" t="n">
        <f aca="false">MAX(J50:K50)</f>
        <v>0</v>
      </c>
      <c r="S50" s="60" t="n">
        <f aca="false">MAX(L50,N50)</f>
        <v>161.596688767959</v>
      </c>
      <c r="T50" s="60" t="n">
        <f aca="false">H50/H$2*H$5*T$5</f>
        <v>0</v>
      </c>
      <c r="U50" s="61" t="n">
        <f aca="false">SUM(R50+O50,S50+P50,T50+Q50)-MIN(R50+O50,S50+P50,T50+Q50)</f>
        <v>161.596688767959</v>
      </c>
      <c r="V50" s="108"/>
      <c r="W50" s="56" t="n">
        <v>1216</v>
      </c>
      <c r="X50" s="55"/>
      <c r="Y50" s="55"/>
      <c r="Z50" s="57" t="n">
        <f aca="false">V50/V$2*V$5*Z$5</f>
        <v>0</v>
      </c>
      <c r="AA50" s="57" t="n">
        <f aca="false">W50/W$2*W$5*AA$5</f>
        <v>148.638189173219</v>
      </c>
      <c r="AB50" s="57" t="n">
        <f aca="false">Z50/MAX(Z$8:Z$107)*MAX(AA$8:AA$107)</f>
        <v>0</v>
      </c>
      <c r="AC50" s="60"/>
      <c r="AD50" s="60"/>
      <c r="AE50" s="60"/>
      <c r="AF50" s="60" t="n">
        <f aca="false">MAX(AA50:AB50)</f>
        <v>148.638189173219</v>
      </c>
      <c r="AG50" s="60" t="n">
        <f aca="false">X50/X$2*X$5*AG$5</f>
        <v>0</v>
      </c>
      <c r="AH50" s="60" t="n">
        <f aca="false">Y50/Y$2*Y$5*AH$5</f>
        <v>0</v>
      </c>
      <c r="AI50" s="61" t="n">
        <f aca="false">SUM(AF50+AC50,AG50+AD50,AH50+AE50)-MIN(AF50+AC50,AG50+AD50,AH50+AE50)</f>
        <v>148.638189173219</v>
      </c>
      <c r="AJ50" s="55"/>
      <c r="AK50" s="55"/>
      <c r="AL50" s="10"/>
      <c r="AM50" s="60"/>
      <c r="AN50" s="60"/>
      <c r="AO50" s="66"/>
      <c r="AP50" s="60" t="n">
        <f aca="false">AJ50/AJ$2*AJ$5*AP$5</f>
        <v>0</v>
      </c>
      <c r="AQ50" s="60" t="n">
        <f aca="false">AK50/AK$2*AK$5*AQ$5</f>
        <v>0</v>
      </c>
      <c r="AR50" s="60" t="n">
        <f aca="false">AL50/AL$2*AL$5*AR$5</f>
        <v>0</v>
      </c>
      <c r="AS50" s="61" t="n">
        <f aca="false">SUM(AP50+AM50,AQ50+AN50,AR50+AO50)-MIN(AP50+AM50,AQ50+AN50,AR50+AO50)</f>
        <v>0</v>
      </c>
      <c r="AT50" s="132"/>
      <c r="AU50" s="130"/>
      <c r="AV50" s="88"/>
      <c r="AW50" s="88"/>
      <c r="AX50" s="88"/>
      <c r="AY50" s="89"/>
      <c r="AZ50" s="60" t="n">
        <f aca="false">AT50/AT$2*AT$5*AZ$5</f>
        <v>0</v>
      </c>
      <c r="BA50" s="60" t="n">
        <f aca="false">AU50/AU$2*AU$5*BA$5</f>
        <v>0</v>
      </c>
      <c r="BB50" s="60" t="n">
        <f aca="false">AV50/AV$2*AV$5*BB$5</f>
        <v>0</v>
      </c>
      <c r="BC50" s="61" t="n">
        <f aca="false">SUM(AZ50+AW50,BA50+AX50,BB50+AY50)-MIN(AZ50+AW50,BA50+AX50,BB50+AY50)</f>
        <v>0</v>
      </c>
      <c r="BD50" s="130"/>
      <c r="BE50" s="111"/>
      <c r="BF50" s="142"/>
      <c r="BG50" s="88"/>
      <c r="BH50" s="89"/>
      <c r="BI50" s="102"/>
      <c r="BJ50" s="60" t="n">
        <f aca="false">BD50/BD$2*BD$5*BJ$5</f>
        <v>0</v>
      </c>
      <c r="BK50" s="60" t="n">
        <f aca="false">BE50/BE$2*BE$5*BK$5</f>
        <v>0</v>
      </c>
      <c r="BL50" s="77" t="n">
        <f aca="false">BF50/BF$2*BF$5*BL$5</f>
        <v>0</v>
      </c>
      <c r="BM50" s="61" t="n">
        <f aca="false">SUM(BJ50+BG50,BK50+BH50,BL50+BI50)-MIN(BJ50+BG50,BK50+BH50,BL50+BI50)</f>
        <v>0</v>
      </c>
      <c r="BN50" s="130"/>
      <c r="BO50" s="111"/>
      <c r="BP50" s="142"/>
      <c r="BQ50" s="89"/>
      <c r="BR50" s="102"/>
      <c r="BS50" s="89"/>
      <c r="BT50" s="60" t="n">
        <f aca="false">BN50/BN$2*BN$5*BT$5</f>
        <v>0</v>
      </c>
      <c r="BU50" s="60" t="n">
        <f aca="false">BO50/BO$2*BO$5*BU$5</f>
        <v>0</v>
      </c>
      <c r="BV50" s="77" t="n">
        <f aca="false">BP50/BP$2*BP$5*BV$5</f>
        <v>0</v>
      </c>
      <c r="BW50" s="61" t="n">
        <f aca="false">SUM(BT50+BQ50,BU50+BR50,BV50+BS50)-MIN(BT50+BQ50,BU50+BR50,BV50+BS50)</f>
        <v>0</v>
      </c>
      <c r="BX50" s="111"/>
      <c r="BY50" s="156"/>
      <c r="BZ50" s="125"/>
      <c r="CA50" s="102"/>
      <c r="CB50" s="89"/>
      <c r="CD50" s="60" t="n">
        <f aca="false">BX50/BX$2*BX$5*CD$5</f>
        <v>0</v>
      </c>
      <c r="CE50" s="60" t="n">
        <f aca="false">BY50/BY$2*BY$5*CE$5</f>
        <v>0</v>
      </c>
      <c r="CF50" s="60" t="n">
        <f aca="false">BZ50/BZ$2*BZ$5*CF$5</f>
        <v>0</v>
      </c>
      <c r="CG50" s="61" t="n">
        <f aca="false">SUM(CD50+CA50,CE50+CB50,CF50+CC50)-MIN(CD50+CA50,CE50+CB50,CF50+CC50)</f>
        <v>0</v>
      </c>
      <c r="CI50" s="135" t="s">
        <v>53</v>
      </c>
      <c r="CJ50" s="157" t="s">
        <v>93</v>
      </c>
      <c r="CK50" s="153" t="n">
        <v>2018</v>
      </c>
      <c r="CL50" s="126" t="n">
        <f aca="false">$BT$5</f>
        <v>425</v>
      </c>
      <c r="CM50" s="158" t="n">
        <v>915.3</v>
      </c>
      <c r="CN50" s="115" t="n">
        <f aca="false">(CM50-900)/1000*CL50</f>
        <v>6.50249999999998</v>
      </c>
      <c r="CO50" s="116"/>
    </row>
    <row r="51" customFormat="false" ht="12.9" hidden="false" customHeight="true" outlineLevel="0" collapsed="false">
      <c r="A51" s="52" t="n">
        <v>44</v>
      </c>
      <c r="B51" s="83" t="s">
        <v>111</v>
      </c>
      <c r="C51" s="162" t="s">
        <v>43</v>
      </c>
      <c r="D51" s="55"/>
      <c r="E51" s="143" t="n">
        <v>604</v>
      </c>
      <c r="F51" s="55"/>
      <c r="G51" s="98" t="n">
        <v>349</v>
      </c>
      <c r="H51" s="55"/>
      <c r="I51" s="57" t="n">
        <f aca="false">D51/D$2*D$5*I$5</f>
        <v>0</v>
      </c>
      <c r="J51" s="57" t="n">
        <f aca="false">E51/E$2*E$5*J$5</f>
        <v>58.0804467733039</v>
      </c>
      <c r="K51" s="57" t="n">
        <f aca="false">I51/MAX(I$8:I$107)*MAX(J$8:J$107)</f>
        <v>0</v>
      </c>
      <c r="L51" s="57" t="n">
        <f aca="false">F51/F$2*F$5*L$5</f>
        <v>0</v>
      </c>
      <c r="M51" s="57" t="n">
        <f aca="false">G51/G$2*G$5*M$5</f>
        <v>45.4361483568928</v>
      </c>
      <c r="N51" s="57" t="n">
        <f aca="false">M51/MAX(M$8:M$107)*MAX(L$8:L$107)</f>
        <v>46.3793128125146</v>
      </c>
      <c r="O51" s="60"/>
      <c r="P51" s="60"/>
      <c r="Q51" s="60"/>
      <c r="R51" s="60" t="n">
        <f aca="false">MAX(J51:K51)</f>
        <v>58.0804467733039</v>
      </c>
      <c r="S51" s="60" t="n">
        <f aca="false">MAX(L51,N51)</f>
        <v>46.3793128125146</v>
      </c>
      <c r="T51" s="60" t="n">
        <f aca="false">H51/H$2*H$5*T$5</f>
        <v>0</v>
      </c>
      <c r="U51" s="61" t="n">
        <f aca="false">SUM(R51+O51,S51+P51,T51+Q51)-MIN(R51+O51,S51+P51,T51+Q51)</f>
        <v>104.459759585818</v>
      </c>
      <c r="V51" s="108"/>
      <c r="W51" s="98" t="n">
        <v>349</v>
      </c>
      <c r="X51" s="55"/>
      <c r="Y51" s="55"/>
      <c r="Z51" s="57" t="n">
        <f aca="false">V51/V$2*V$5*Z$5</f>
        <v>0</v>
      </c>
      <c r="AA51" s="57" t="n">
        <f aca="false">W51/W$2*W$5*AA$5</f>
        <v>42.6601381755375</v>
      </c>
      <c r="AB51" s="57" t="n">
        <f aca="false">Z51/MAX(Z$8:Z$107)*MAX(AA$8:AA$107)</f>
        <v>0</v>
      </c>
      <c r="AC51" s="60"/>
      <c r="AD51" s="60"/>
      <c r="AE51" s="60"/>
      <c r="AF51" s="60" t="n">
        <f aca="false">MAX(AA51:AB51)</f>
        <v>42.6601381755375</v>
      </c>
      <c r="AG51" s="60" t="n">
        <f aca="false">X51/X$2*X$5*AG$5</f>
        <v>0</v>
      </c>
      <c r="AH51" s="60" t="n">
        <f aca="false">Y51/Y$2*Y$5*AH$5</f>
        <v>0</v>
      </c>
      <c r="AI51" s="61" t="n">
        <f aca="false">SUM(AF51+AC51,AG51+AD51,AH51+AE51)-MIN(AF51+AC51,AG51+AD51,AH51+AE51)</f>
        <v>42.6601381755375</v>
      </c>
      <c r="AJ51" s="55"/>
      <c r="AK51" s="55"/>
      <c r="AL51" s="10"/>
      <c r="AM51" s="163"/>
      <c r="AN51" s="164"/>
      <c r="AO51" s="66"/>
      <c r="AP51" s="60" t="n">
        <f aca="false">AJ51/AJ$2*AJ$5*AP$5</f>
        <v>0</v>
      </c>
      <c r="AQ51" s="60" t="n">
        <f aca="false">AK51/AK$2*AK$5*AQ$5</f>
        <v>0</v>
      </c>
      <c r="AR51" s="60" t="n">
        <f aca="false">AL51/AL$2*AL$5*AR$5</f>
        <v>0</v>
      </c>
      <c r="AS51" s="61" t="n">
        <f aca="false">SUM(AP51+AM51,AQ51+AN51,AR51+AO51)-MIN(AP51+AM51,AQ51+AN51,AR51+AO51)</f>
        <v>0</v>
      </c>
      <c r="AT51" s="132"/>
      <c r="AU51" s="130"/>
      <c r="AV51" s="88"/>
      <c r="AW51" s="88"/>
      <c r="AX51" s="88"/>
      <c r="AY51" s="89"/>
      <c r="AZ51" s="60" t="n">
        <f aca="false">AT51/AT$2*AT$5*AZ$5</f>
        <v>0</v>
      </c>
      <c r="BA51" s="60" t="n">
        <f aca="false">AU51/AU$2*AU$5*BA$5</f>
        <v>0</v>
      </c>
      <c r="BB51" s="60" t="n">
        <f aca="false">AV51/AV$2*AV$5*BB$5</f>
        <v>0</v>
      </c>
      <c r="BC51" s="61" t="n">
        <f aca="false">SUM(AZ51+AW51,BA51+AX51,BB51+AY51)-MIN(AZ51+AW51,BA51+AX51,BB51+AY51)</f>
        <v>0</v>
      </c>
      <c r="BD51" s="130"/>
      <c r="BE51" s="111"/>
      <c r="BF51" s="142"/>
      <c r="BG51" s="88"/>
      <c r="BH51" s="89"/>
      <c r="BI51" s="102"/>
      <c r="BJ51" s="60" t="n">
        <f aca="false">BD51/BD$2*BD$5*BJ$5</f>
        <v>0</v>
      </c>
      <c r="BK51" s="60" t="n">
        <f aca="false">BE51/BE$2*BE$5*BK$5</f>
        <v>0</v>
      </c>
      <c r="BL51" s="77" t="n">
        <f aca="false">BF51/BF$2*BF$5*BL$5</f>
        <v>0</v>
      </c>
      <c r="BM51" s="61" t="n">
        <f aca="false">SUM(BJ51+BG51,BK51+BH51,BL51+BI51)-MIN(BJ51+BG51,BK51+BH51,BL51+BI51)</f>
        <v>0</v>
      </c>
      <c r="BN51" s="130"/>
      <c r="BO51" s="111"/>
      <c r="BP51" s="142"/>
      <c r="BQ51" s="89"/>
      <c r="BR51" s="102"/>
      <c r="BS51" s="89"/>
      <c r="BT51" s="60" t="n">
        <f aca="false">BN51/BN$2*BN$5*BT$5</f>
        <v>0</v>
      </c>
      <c r="BU51" s="60" t="n">
        <f aca="false">BO51/BO$2*BO$5*BU$5</f>
        <v>0</v>
      </c>
      <c r="BV51" s="77" t="n">
        <f aca="false">BP51/BP$2*BP$5*BV$5</f>
        <v>0</v>
      </c>
      <c r="BW51" s="61" t="n">
        <f aca="false">SUM(BT51+BQ51,BU51+BR51,BV51+BS51)-MIN(BT51+BQ51,BU51+BR51,BV51+BS51)</f>
        <v>0</v>
      </c>
      <c r="BX51" s="111"/>
      <c r="BY51" s="156"/>
      <c r="BZ51" s="125"/>
      <c r="CA51" s="102"/>
      <c r="CB51" s="89"/>
      <c r="CD51" s="60" t="n">
        <f aca="false">BX51/BX$2*BX$5*CD$5</f>
        <v>0</v>
      </c>
      <c r="CE51" s="60" t="n">
        <f aca="false">BY51/BY$2*BY$5*CE$5</f>
        <v>0</v>
      </c>
      <c r="CF51" s="60" t="n">
        <f aca="false">BZ51/BZ$2*BZ$5*CF$5</f>
        <v>0</v>
      </c>
      <c r="CG51" s="61" t="n">
        <f aca="false">SUM(CD51+CA51,CE51+CB51,CF51+CC51)-MIN(CD51+CA51,CE51+CB51,CF51+CC51)</f>
        <v>0</v>
      </c>
      <c r="CI51" s="112" t="s">
        <v>98</v>
      </c>
      <c r="CJ51" s="113" t="s">
        <v>99</v>
      </c>
      <c r="CK51" s="114" t="n">
        <v>2019</v>
      </c>
      <c r="CL51" s="126" t="n">
        <f aca="false">$BU$5</f>
        <v>450</v>
      </c>
      <c r="CM51" s="115" t="n">
        <v>953.67</v>
      </c>
      <c r="CN51" s="115" t="n">
        <f aca="false">(CM51-900)/1000*CL51</f>
        <v>24.1515</v>
      </c>
      <c r="CO51" s="116" t="n">
        <v>2021</v>
      </c>
    </row>
    <row r="52" customFormat="false" ht="12.9" hidden="false" customHeight="true" outlineLevel="0" collapsed="false">
      <c r="A52" s="52" t="n">
        <v>45</v>
      </c>
      <c r="B52" s="83" t="s">
        <v>112</v>
      </c>
      <c r="C52" s="53" t="s">
        <v>43</v>
      </c>
      <c r="D52" s="55"/>
      <c r="E52" s="143"/>
      <c r="F52" s="55"/>
      <c r="G52" s="55"/>
      <c r="H52" s="55"/>
      <c r="I52" s="57" t="n">
        <f aca="false">D52/D$2*D$5*I$5</f>
        <v>0</v>
      </c>
      <c r="J52" s="57" t="n">
        <f aca="false">E52/E$2*E$5*J$5</f>
        <v>0</v>
      </c>
      <c r="K52" s="57" t="n">
        <f aca="false">I52/MAX(I$8:I$107)*MAX(J$8:J$107)</f>
        <v>0</v>
      </c>
      <c r="L52" s="57" t="n">
        <f aca="false">F52/F$2*F$5*L$5</f>
        <v>0</v>
      </c>
      <c r="M52" s="57" t="n">
        <f aca="false">G52/G$2*G$5*M$5</f>
        <v>0</v>
      </c>
      <c r="N52" s="57" t="n">
        <f aca="false">M52/MAX(M$8:M$107)*MAX(L$8:L$107)</f>
        <v>0</v>
      </c>
      <c r="O52" s="60"/>
      <c r="P52" s="60"/>
      <c r="Q52" s="60"/>
      <c r="R52" s="60" t="n">
        <f aca="false">MAX(J52:K52)</f>
        <v>0</v>
      </c>
      <c r="S52" s="60" t="n">
        <f aca="false">MAX(L52,N52)</f>
        <v>0</v>
      </c>
      <c r="T52" s="60" t="n">
        <f aca="false">H52/H$2*H$5*T$5</f>
        <v>0</v>
      </c>
      <c r="U52" s="61" t="n">
        <f aca="false">SUM(R52+O52,S52+P52,T52+Q52)-MIN(R52+O52,S52+P52,T52+Q52)</f>
        <v>0</v>
      </c>
      <c r="V52" s="108"/>
      <c r="W52" s="55"/>
      <c r="X52" s="55"/>
      <c r="Y52" s="55"/>
      <c r="Z52" s="57" t="n">
        <f aca="false">V52/V$2*V$5*Z$5</f>
        <v>0</v>
      </c>
      <c r="AA52" s="57" t="n">
        <f aca="false">W52/W$2*W$5*AA$5</f>
        <v>0</v>
      </c>
      <c r="AB52" s="57" t="n">
        <f aca="false">Z52/MAX(Z$8:Z$107)*MAX(AA$8:AA$107)</f>
        <v>0</v>
      </c>
      <c r="AC52" s="60"/>
      <c r="AD52" s="60"/>
      <c r="AE52" s="60"/>
      <c r="AF52" s="60" t="n">
        <f aca="false">MAX(AA52:AB52)</f>
        <v>0</v>
      </c>
      <c r="AG52" s="60" t="n">
        <f aca="false">X52/X$2*X$5*AG$5</f>
        <v>0</v>
      </c>
      <c r="AH52" s="60" t="n">
        <f aca="false">Y52/Y$2*Y$5*AH$5</f>
        <v>0</v>
      </c>
      <c r="AI52" s="61" t="n">
        <f aca="false">SUM(AF52+AC52,AG52+AD52,AH52+AE52)-MIN(AF52+AC52,AG52+AD52,AH52+AE52)</f>
        <v>0</v>
      </c>
      <c r="AJ52" s="55"/>
      <c r="AK52" s="55"/>
      <c r="AL52" s="10"/>
      <c r="AM52" s="60"/>
      <c r="AN52" s="60"/>
      <c r="AO52" s="66"/>
      <c r="AP52" s="60" t="n">
        <f aca="false">AJ52/AJ$2*AJ$5*AP$5</f>
        <v>0</v>
      </c>
      <c r="AQ52" s="60" t="n">
        <f aca="false">AK52/AK$2*AK$5*AQ$5</f>
        <v>0</v>
      </c>
      <c r="AR52" s="60" t="n">
        <f aca="false">AL52/AL$2*AL$5*AR$5</f>
        <v>0</v>
      </c>
      <c r="AS52" s="61" t="n">
        <f aca="false">SUM(AP52+AM52,AQ52+AN52,AR52+AO52)-MIN(AP52+AM52,AQ52+AN52,AR52+AO52)</f>
        <v>0</v>
      </c>
      <c r="AT52" s="132"/>
      <c r="AU52" s="130"/>
      <c r="AV52" s="88"/>
      <c r="AW52" s="88"/>
      <c r="AX52" s="88"/>
      <c r="AY52" s="89"/>
      <c r="AZ52" s="60" t="n">
        <f aca="false">AT52/AT$2*AT$5*AZ$5</f>
        <v>0</v>
      </c>
      <c r="BA52" s="60" t="n">
        <f aca="false">AU52/AU$2*AU$5*BA$5</f>
        <v>0</v>
      </c>
      <c r="BB52" s="60" t="n">
        <f aca="false">AV52/AV$2*AV$5*BB$5</f>
        <v>0</v>
      </c>
      <c r="BC52" s="61" t="n">
        <f aca="false">SUM(AZ52+AW52,BA52+AX52,BB52+AY52)-MIN(AZ52+AW52,BA52+AX52,BB52+AY52)</f>
        <v>0</v>
      </c>
      <c r="BD52" s="130"/>
      <c r="BE52" s="111"/>
      <c r="BF52" s="142"/>
      <c r="BG52" s="88"/>
      <c r="BH52" s="89"/>
      <c r="BI52" s="102"/>
      <c r="BJ52" s="60" t="n">
        <f aca="false">BD52/BD$2*BD$5*BJ$5</f>
        <v>0</v>
      </c>
      <c r="BK52" s="60" t="n">
        <f aca="false">BE52/BE$2*BE$5*BK$5</f>
        <v>0</v>
      </c>
      <c r="BL52" s="77" t="n">
        <f aca="false">BF52/BF$2*BF$5*BL$5</f>
        <v>0</v>
      </c>
      <c r="BM52" s="61" t="n">
        <f aca="false">SUM(BJ52+BG52,BK52+BH52,BL52+BI52)-MIN(BJ52+BG52,BK52+BH52,BL52+BI52)</f>
        <v>0</v>
      </c>
      <c r="BN52" s="130"/>
      <c r="BO52" s="111"/>
      <c r="BP52" s="142"/>
      <c r="BQ52" s="88"/>
      <c r="BR52" s="88"/>
      <c r="BS52" s="89"/>
      <c r="BT52" s="60" t="n">
        <f aca="false">BN52/BN$2*BN$5*BT$5</f>
        <v>0</v>
      </c>
      <c r="BU52" s="60" t="n">
        <f aca="false">BO52/BO$2*BO$5*BU$5</f>
        <v>0</v>
      </c>
      <c r="BV52" s="77" t="n">
        <f aca="false">BP52/BP$2*BP$5*BV$5</f>
        <v>0</v>
      </c>
      <c r="BW52" s="61" t="n">
        <f aca="false">SUM(BT52+BQ52,BU52+BR52,BV52+BS52)-MIN(BT52+BQ52,BU52+BR52,BV52+BS52)</f>
        <v>0</v>
      </c>
      <c r="BX52" s="111"/>
      <c r="BY52" s="156"/>
      <c r="BZ52" s="125"/>
      <c r="CA52" s="88"/>
      <c r="CB52" s="89"/>
      <c r="CD52" s="60" t="n">
        <f aca="false">BX52/BX$2*BX$5*CD$5</f>
        <v>0</v>
      </c>
      <c r="CE52" s="60" t="n">
        <f aca="false">BY52/BY$2*BY$5*CE$5</f>
        <v>0</v>
      </c>
      <c r="CF52" s="60" t="n">
        <f aca="false">BZ52/BZ$2*BZ$5*CF$5</f>
        <v>0</v>
      </c>
      <c r="CG52" s="61" t="n">
        <f aca="false">SUM(CD52+CA52,CE52+CB52,CF52+CC52)-MIN(CD52+CA52,CE52+CB52,CF52+CC52)</f>
        <v>0</v>
      </c>
      <c r="CI52" s="112" t="s">
        <v>30</v>
      </c>
      <c r="CJ52" s="113" t="s">
        <v>103</v>
      </c>
      <c r="CK52" s="114" t="n">
        <v>2019</v>
      </c>
      <c r="CL52" s="126" t="n">
        <f aca="false">$BU$5</f>
        <v>450</v>
      </c>
      <c r="CM52" s="115" t="n">
        <v>949.95</v>
      </c>
      <c r="CN52" s="115" t="n">
        <f aca="false">(CM52-900)/1000*CL52</f>
        <v>22.4775</v>
      </c>
      <c r="CO52" s="116" t="n">
        <v>2021</v>
      </c>
    </row>
    <row r="53" customFormat="false" ht="12.9" hidden="false" customHeight="true" outlineLevel="0" collapsed="false">
      <c r="A53" s="52" t="n">
        <v>46</v>
      </c>
      <c r="B53" s="83" t="s">
        <v>113</v>
      </c>
      <c r="C53" s="155" t="s">
        <v>31</v>
      </c>
      <c r="D53" s="55"/>
      <c r="E53" s="56" t="n">
        <v>1174</v>
      </c>
      <c r="F53" s="55"/>
      <c r="G53" s="55"/>
      <c r="H53" s="55"/>
      <c r="I53" s="57" t="n">
        <f aca="false">D53/D$2*D$5*I$5</f>
        <v>0</v>
      </c>
      <c r="J53" s="57" t="n">
        <f aca="false">E53/E$2*E$5*J$5</f>
        <v>112.891464423607</v>
      </c>
      <c r="K53" s="57" t="n">
        <f aca="false">I53/MAX(I$8:I$107)*MAX(J$8:J$107)</f>
        <v>0</v>
      </c>
      <c r="L53" s="57" t="n">
        <f aca="false">F53/F$2*F$5*L$5</f>
        <v>0</v>
      </c>
      <c r="M53" s="57" t="n">
        <f aca="false">G53/G$2*G$5*M$5</f>
        <v>0</v>
      </c>
      <c r="N53" s="57" t="n">
        <f aca="false">M53/MAX(M$8:M$107)*MAX(L$8:L$107)</f>
        <v>0</v>
      </c>
      <c r="O53" s="60"/>
      <c r="P53" s="60"/>
      <c r="Q53" s="60"/>
      <c r="R53" s="60" t="n">
        <f aca="false">MAX(J53:K53)</f>
        <v>112.891464423607</v>
      </c>
      <c r="S53" s="60" t="n">
        <f aca="false">MAX(L53,N53)</f>
        <v>0</v>
      </c>
      <c r="T53" s="60" t="n">
        <f aca="false">H53/H$2*H$5*T$5</f>
        <v>0</v>
      </c>
      <c r="U53" s="61" t="n">
        <f aca="false">SUM(R53+O53,S53+P53,T53+Q53)-MIN(R53+O53,S53+P53,T53+Q53)</f>
        <v>112.891464423607</v>
      </c>
      <c r="V53" s="108"/>
      <c r="W53" s="55"/>
      <c r="X53" s="55"/>
      <c r="Y53" s="55"/>
      <c r="Z53" s="57" t="n">
        <f aca="false">V53/V$2*V$5*Z$5</f>
        <v>0</v>
      </c>
      <c r="AA53" s="57" t="n">
        <f aca="false">W53/W$2*W$5*AA$5</f>
        <v>0</v>
      </c>
      <c r="AB53" s="57" t="n">
        <f aca="false">Z53/MAX(Z$8:Z$107)*MAX(AA$8:AA$107)</f>
        <v>0</v>
      </c>
      <c r="AC53" s="60"/>
      <c r="AD53" s="60"/>
      <c r="AE53" s="60"/>
      <c r="AF53" s="60" t="n">
        <f aca="false">MAX(AA53:AB53)</f>
        <v>0</v>
      </c>
      <c r="AG53" s="60" t="n">
        <f aca="false">X53/X$2*X$5*AG$5</f>
        <v>0</v>
      </c>
      <c r="AH53" s="60" t="n">
        <f aca="false">Y53/Y$2*Y$5*AH$5</f>
        <v>0</v>
      </c>
      <c r="AI53" s="61" t="n">
        <f aca="false">SUM(AF53+AC53,AG53+AD53,AH53+AE53)-MIN(AF53+AC53,AG53+AD53,AH53+AE53)</f>
        <v>0</v>
      </c>
      <c r="AJ53" s="55"/>
      <c r="AK53" s="55"/>
      <c r="AL53" s="10"/>
      <c r="AM53" s="60"/>
      <c r="AN53" s="60"/>
      <c r="AO53" s="66"/>
      <c r="AP53" s="60" t="n">
        <f aca="false">AJ53/AJ$2*AJ$5*AP$5</f>
        <v>0</v>
      </c>
      <c r="AQ53" s="60" t="n">
        <f aca="false">AK53/AK$2*AK$5*AQ$5</f>
        <v>0</v>
      </c>
      <c r="AR53" s="60" t="n">
        <f aca="false">AL53/AL$2*AL$5*AR$5</f>
        <v>0</v>
      </c>
      <c r="AS53" s="61" t="n">
        <f aca="false">SUM(AP53+AM53,AQ53+AN53,AR53+AO53)-MIN(AP53+AM53,AQ53+AN53,AR53+AO53)</f>
        <v>0</v>
      </c>
      <c r="AT53" s="132"/>
      <c r="AU53" s="130"/>
      <c r="AV53" s="88"/>
      <c r="AW53" s="88"/>
      <c r="AX53" s="88"/>
      <c r="AY53" s="89"/>
      <c r="AZ53" s="60" t="n">
        <f aca="false">AT53/AT$2*AT$5*AZ$5</f>
        <v>0</v>
      </c>
      <c r="BA53" s="60" t="n">
        <f aca="false">AU53/AU$2*AU$5*BA$5</f>
        <v>0</v>
      </c>
      <c r="BB53" s="60" t="n">
        <f aca="false">AV53/AV$2*AV$5*BB$5</f>
        <v>0</v>
      </c>
      <c r="BC53" s="61" t="n">
        <f aca="false">SUM(AZ53+AW53,BA53+AX53,BB53+AY53)-MIN(AZ53+AW53,BA53+AX53,BB53+AY53)</f>
        <v>0</v>
      </c>
      <c r="BD53" s="130"/>
      <c r="BE53" s="111"/>
      <c r="BF53" s="118"/>
      <c r="BG53" s="88"/>
      <c r="BH53" s="89"/>
      <c r="BI53" s="102"/>
      <c r="BJ53" s="60" t="n">
        <f aca="false">BD53/BD$2*BD$5*BJ$5</f>
        <v>0</v>
      </c>
      <c r="BK53" s="60" t="n">
        <f aca="false">BE53/BE$2*BE$5*BK$5</f>
        <v>0</v>
      </c>
      <c r="BL53" s="77" t="n">
        <f aca="false">BF53/BF$2*BF$5*BL$5</f>
        <v>0</v>
      </c>
      <c r="BM53" s="61" t="n">
        <f aca="false">SUM(BJ53+BG53,BK53+BH53,BL53+BI53)-MIN(BJ53+BG53,BK53+BH53,BL53+BI53)</f>
        <v>0</v>
      </c>
      <c r="BN53" s="130"/>
      <c r="BO53" s="111"/>
      <c r="BP53" s="118"/>
      <c r="BQ53" s="88"/>
      <c r="BR53" s="88"/>
      <c r="BS53" s="89"/>
      <c r="BT53" s="60" t="n">
        <f aca="false">BN53/BN$2*BN$5*BT$5</f>
        <v>0</v>
      </c>
      <c r="BU53" s="60" t="n">
        <f aca="false">BO53/BO$2*BO$5*BU$5</f>
        <v>0</v>
      </c>
      <c r="BV53" s="77" t="n">
        <f aca="false">BP53/BP$2*BP$5*BV$5</f>
        <v>0</v>
      </c>
      <c r="BW53" s="61" t="n">
        <f aca="false">SUM(BT53+BQ53,BU53+BR53,BV53+BS53)-MIN(BT53+BQ53,BU53+BR53,BV53+BS53)</f>
        <v>0</v>
      </c>
      <c r="BX53" s="111"/>
      <c r="BY53" s="156"/>
      <c r="BZ53" s="125"/>
      <c r="CA53" s="88"/>
      <c r="CB53" s="89"/>
      <c r="CD53" s="60" t="n">
        <f aca="false">BX53/BX$2*BX$5*CD$5</f>
        <v>0</v>
      </c>
      <c r="CE53" s="60" t="n">
        <f aca="false">BY53/BY$2*BY$5*CE$5</f>
        <v>0</v>
      </c>
      <c r="CF53" s="60" t="n">
        <f aca="false">BZ53/BZ$2*BZ$5*CF$5</f>
        <v>0</v>
      </c>
      <c r="CG53" s="61" t="n">
        <f aca="false">SUM(CD53+CA53,CE53+CB53,CF53+CC53)-MIN(CD53+CA53,CE53+CB53,CF53+CC53)</f>
        <v>0</v>
      </c>
      <c r="CI53" s="112" t="s">
        <v>32</v>
      </c>
      <c r="CJ53" s="113" t="s">
        <v>103</v>
      </c>
      <c r="CK53" s="114" t="n">
        <v>2019</v>
      </c>
      <c r="CL53" s="126" t="n">
        <f aca="false">$BU$5</f>
        <v>450</v>
      </c>
      <c r="CM53" s="115" t="n">
        <v>906.67</v>
      </c>
      <c r="CN53" s="115" t="n">
        <f aca="false">(CM53-900)/1000*CL53</f>
        <v>3.00149999999998</v>
      </c>
      <c r="CO53" s="116" t="n">
        <v>2021</v>
      </c>
    </row>
    <row r="54" customFormat="false" ht="12.9" hidden="false" customHeight="true" outlineLevel="0" collapsed="false">
      <c r="A54" s="52" t="n">
        <v>47</v>
      </c>
      <c r="B54" s="83" t="s">
        <v>114</v>
      </c>
      <c r="C54" s="155" t="s">
        <v>31</v>
      </c>
      <c r="D54" s="55"/>
      <c r="E54" s="98"/>
      <c r="F54" s="84"/>
      <c r="G54" s="84"/>
      <c r="H54" s="107" t="n">
        <v>4683</v>
      </c>
      <c r="I54" s="57" t="n">
        <f aca="false">D54/D$2*D$5*I$5</f>
        <v>0</v>
      </c>
      <c r="J54" s="57" t="n">
        <f aca="false">E54/E$2*E$5*J$5</f>
        <v>0</v>
      </c>
      <c r="K54" s="57" t="n">
        <f aca="false">I54/MAX(I$8:I$107)*MAX(J$8:J$107)</f>
        <v>0</v>
      </c>
      <c r="L54" s="57" t="n">
        <f aca="false">F54/F$2*F$5*L$5</f>
        <v>0</v>
      </c>
      <c r="M54" s="57" t="n">
        <f aca="false">G54/G$2*G$5*M$5</f>
        <v>0</v>
      </c>
      <c r="N54" s="57" t="n">
        <f aca="false">M54/MAX(M$8:M$107)*MAX(L$8:L$107)</f>
        <v>0</v>
      </c>
      <c r="O54" s="60"/>
      <c r="P54" s="60"/>
      <c r="Q54" s="60"/>
      <c r="R54" s="60" t="n">
        <f aca="false">MAX(J54:K54)</f>
        <v>0</v>
      </c>
      <c r="S54" s="60" t="n">
        <f aca="false">MAX(L54,N54)</f>
        <v>0</v>
      </c>
      <c r="T54" s="60" t="n">
        <f aca="false">H54/H$2*H$5*T$5</f>
        <v>277.668175937904</v>
      </c>
      <c r="U54" s="61" t="n">
        <f aca="false">SUM(R54+O54,S54+P54,T54+Q54)-MIN(R54+O54,S54+P54,T54+Q54)</f>
        <v>277.668175937904</v>
      </c>
      <c r="V54" s="99"/>
      <c r="W54" s="84"/>
      <c r="X54" s="107" t="n">
        <v>4683</v>
      </c>
      <c r="Y54" s="107"/>
      <c r="Z54" s="57" t="n">
        <f aca="false">V54/V$2*V$5*Z$5</f>
        <v>0</v>
      </c>
      <c r="AA54" s="57" t="n">
        <f aca="false">W54/W$2*W$5*AA$5</f>
        <v>0</v>
      </c>
      <c r="AB54" s="57" t="n">
        <f aca="false">Z54/MAX(Z$8:Z$107)*MAX(AA$8:AA$107)</f>
        <v>0</v>
      </c>
      <c r="AC54" s="60"/>
      <c r="AD54" s="60"/>
      <c r="AE54" s="60"/>
      <c r="AF54" s="60" t="n">
        <f aca="false">MAX(AA54:AB54)</f>
        <v>0</v>
      </c>
      <c r="AG54" s="60" t="n">
        <f aca="false">X54/X$2*X$5*AG$5</f>
        <v>227.183053040103</v>
      </c>
      <c r="AH54" s="60" t="n">
        <f aca="false">Y54/Y$2*Y$5*AH$5</f>
        <v>0</v>
      </c>
      <c r="AI54" s="61" t="n">
        <f aca="false">SUM(AF54+AC54,AG54+AD54,AH54+AE54)-MIN(AF54+AC54,AG54+AD54,AH54+AE54)</f>
        <v>227.183053040103</v>
      </c>
      <c r="AJ54" s="107" t="n">
        <v>4683</v>
      </c>
      <c r="AK54" s="107"/>
      <c r="AL54" s="10"/>
      <c r="AM54" s="60"/>
      <c r="AN54" s="60"/>
      <c r="AO54" s="66"/>
      <c r="AP54" s="60" t="n">
        <f aca="false">AJ54/AJ$2*AJ$5*AP$5</f>
        <v>214.561772315653</v>
      </c>
      <c r="AQ54" s="60" t="n">
        <f aca="false">AK54/AK$2*AK$5*AQ$5</f>
        <v>0</v>
      </c>
      <c r="AR54" s="60" t="n">
        <f aca="false">AL54/AL$2*AL$5*AR$5</f>
        <v>0</v>
      </c>
      <c r="AS54" s="61" t="n">
        <f aca="false">SUM(AP54+AM54,AQ54+AN54,AR54+AO54)-MIN(AP54+AM54,AQ54+AN54,AR54+AO54)</f>
        <v>214.561772315653</v>
      </c>
      <c r="AT54" s="134"/>
      <c r="AU54" s="130"/>
      <c r="AV54" s="88"/>
      <c r="AW54" s="88"/>
      <c r="AX54" s="88"/>
      <c r="AY54" s="89"/>
      <c r="AZ54" s="60" t="n">
        <f aca="false">AT54/AT$2*AT$5*AZ$5</f>
        <v>0</v>
      </c>
      <c r="BA54" s="60" t="n">
        <f aca="false">AU54/AU$2*AU$5*BA$5</f>
        <v>0</v>
      </c>
      <c r="BB54" s="60" t="n">
        <f aca="false">AV54/AV$2*AV$5*BB$5</f>
        <v>0</v>
      </c>
      <c r="BC54" s="61" t="n">
        <f aca="false">SUM(AZ54+AW54,BA54+AX54,BB54+AY54)-MIN(AZ54+AW54,BA54+AX54,BB54+AY54)</f>
        <v>0</v>
      </c>
      <c r="BD54" s="130"/>
      <c r="BE54" s="111"/>
      <c r="BF54" s="142"/>
      <c r="BG54" s="88"/>
      <c r="BH54" s="89"/>
      <c r="BI54" s="102"/>
      <c r="BJ54" s="60" t="n">
        <f aca="false">BD54/BD$2*BD$5*BJ$5</f>
        <v>0</v>
      </c>
      <c r="BK54" s="60" t="n">
        <f aca="false">BE54/BE$2*BE$5*BK$5</f>
        <v>0</v>
      </c>
      <c r="BL54" s="77" t="n">
        <f aca="false">BF54/BF$2*BF$5*BL$5</f>
        <v>0</v>
      </c>
      <c r="BM54" s="61" t="n">
        <f aca="false">SUM(BJ54+BG54,BK54+BH54,BL54+BI54)-MIN(BJ54+BG54,BK54+BH54,BL54+BI54)</f>
        <v>0</v>
      </c>
      <c r="BN54" s="130"/>
      <c r="BO54" s="111"/>
      <c r="BP54" s="142"/>
      <c r="BQ54" s="88"/>
      <c r="BR54" s="88"/>
      <c r="BS54" s="89"/>
      <c r="BT54" s="60" t="n">
        <f aca="false">BN54/BN$2*BN$5*BT$5</f>
        <v>0</v>
      </c>
      <c r="BU54" s="60" t="n">
        <f aca="false">BO54/BO$2*BO$5*BU$5</f>
        <v>0</v>
      </c>
      <c r="BV54" s="77" t="n">
        <f aca="false">BP54/BP$2*BP$5*BV$5</f>
        <v>0</v>
      </c>
      <c r="BW54" s="61" t="n">
        <f aca="false">SUM(BT54+BQ54,BU54+BR54,BV54+BS54)-MIN(BT54+BQ54,BU54+BR54,BV54+BS54)</f>
        <v>0</v>
      </c>
      <c r="BX54" s="111"/>
      <c r="BY54" s="156"/>
      <c r="BZ54" s="125"/>
      <c r="CA54" s="88"/>
      <c r="CB54" s="89"/>
      <c r="CD54" s="60" t="n">
        <f aca="false">BX54/BX$2*BX$5*CD$5</f>
        <v>0</v>
      </c>
      <c r="CE54" s="60" t="n">
        <f aca="false">BY54/BY$2*BY$5*CE$5</f>
        <v>0</v>
      </c>
      <c r="CF54" s="60" t="n">
        <f aca="false">BZ54/BZ$2*BZ$5*CF$5</f>
        <v>0</v>
      </c>
      <c r="CG54" s="61" t="n">
        <f aca="false">SUM(CD54+CA54,CE54+CB54,CF54+CC54)-MIN(CD54+CA54,CE54+CB54,CF54+CC54)</f>
        <v>0</v>
      </c>
      <c r="CI54" s="112" t="s">
        <v>98</v>
      </c>
      <c r="CJ54" s="113" t="s">
        <v>115</v>
      </c>
      <c r="CK54" s="114" t="n">
        <v>2020</v>
      </c>
      <c r="CL54" s="126" t="n">
        <f aca="false">$BV$5</f>
        <v>550</v>
      </c>
      <c r="CM54" s="115" t="n">
        <v>954.74</v>
      </c>
      <c r="CN54" s="115" t="n">
        <f aca="false">(CM54-900)/1000*CL54</f>
        <v>30.107</v>
      </c>
      <c r="CO54" s="116" t="n">
        <v>2021</v>
      </c>
    </row>
    <row r="55" customFormat="false" ht="12.9" hidden="false" customHeight="true" outlineLevel="0" collapsed="false">
      <c r="A55" s="52" t="n">
        <v>48</v>
      </c>
      <c r="B55" s="83" t="s">
        <v>116</v>
      </c>
      <c r="C55" s="53" t="s">
        <v>31</v>
      </c>
      <c r="D55" s="55"/>
      <c r="E55" s="84"/>
      <c r="F55" s="55"/>
      <c r="G55" s="84"/>
      <c r="H55" s="84"/>
      <c r="I55" s="57" t="n">
        <f aca="false">D55/D$2*D$5*I$5</f>
        <v>0</v>
      </c>
      <c r="J55" s="57" t="n">
        <f aca="false">E55/E$2*E$5*J$5</f>
        <v>0</v>
      </c>
      <c r="K55" s="57" t="n">
        <f aca="false">I55/MAX(I$8:I$107)*MAX(J$8:J$107)</f>
        <v>0</v>
      </c>
      <c r="L55" s="57" t="n">
        <f aca="false">F55/F$2*F$5*L$5</f>
        <v>0</v>
      </c>
      <c r="M55" s="57" t="n">
        <f aca="false">G55/G$2*G$5*M$5</f>
        <v>0</v>
      </c>
      <c r="N55" s="57" t="n">
        <f aca="false">M55/MAX(M$8:M$107)*MAX(L$8:L$107)</f>
        <v>0</v>
      </c>
      <c r="O55" s="60"/>
      <c r="P55" s="60"/>
      <c r="Q55" s="60"/>
      <c r="R55" s="60" t="n">
        <f aca="false">MAX(J55:K55)</f>
        <v>0</v>
      </c>
      <c r="S55" s="60" t="n">
        <f aca="false">MAX(L55,N55)</f>
        <v>0</v>
      </c>
      <c r="T55" s="60" t="n">
        <f aca="false">H55/H$2*H$5*T$5</f>
        <v>0</v>
      </c>
      <c r="U55" s="61" t="n">
        <f aca="false">SUM(R55+O55,S55+P55,T55+Q55)-MIN(R55+O55,S55+P55,T55+Q55)</f>
        <v>0</v>
      </c>
      <c r="V55" s="108"/>
      <c r="W55" s="84"/>
      <c r="X55" s="84"/>
      <c r="Y55" s="84"/>
      <c r="Z55" s="57" t="n">
        <f aca="false">V55/V$2*V$5*Z$5</f>
        <v>0</v>
      </c>
      <c r="AA55" s="57" t="n">
        <f aca="false">W55/W$2*W$5*AA$5</f>
        <v>0</v>
      </c>
      <c r="AB55" s="57" t="n">
        <f aca="false">Z55/MAX(Z$8:Z$107)*MAX(AA$8:AA$107)</f>
        <v>0</v>
      </c>
      <c r="AC55" s="60"/>
      <c r="AD55" s="60"/>
      <c r="AE55" s="60"/>
      <c r="AF55" s="60" t="n">
        <f aca="false">MAX(AA55:AB55)</f>
        <v>0</v>
      </c>
      <c r="AG55" s="60" t="n">
        <f aca="false">X55/X$2*X$5*AG$5</f>
        <v>0</v>
      </c>
      <c r="AH55" s="60" t="n">
        <f aca="false">Y55/Y$2*Y$5*AH$5</f>
        <v>0</v>
      </c>
      <c r="AI55" s="61" t="n">
        <f aca="false">SUM(AF55+AC55,AG55+AD55,AH55+AE55)-MIN(AF55+AC55,AG55+AD55,AH55+AE55)</f>
        <v>0</v>
      </c>
      <c r="AJ55" s="84"/>
      <c r="AK55" s="84"/>
      <c r="AL55" s="10"/>
      <c r="AM55" s="60"/>
      <c r="AN55" s="60"/>
      <c r="AO55" s="66"/>
      <c r="AP55" s="60" t="n">
        <f aca="false">AJ55/AJ$2*AJ$5*AP$5</f>
        <v>0</v>
      </c>
      <c r="AQ55" s="60" t="n">
        <f aca="false">AK55/AK$2*AK$5*AQ$5</f>
        <v>0</v>
      </c>
      <c r="AR55" s="60" t="n">
        <f aca="false">AL55/AL$2*AL$5*AR$5</f>
        <v>0</v>
      </c>
      <c r="AS55" s="61" t="n">
        <f aca="false">SUM(AP55+AM55,AQ55+AN55,AR55+AO55)-MIN(AP55+AM55,AQ55+AN55,AR55+AO55)</f>
        <v>0</v>
      </c>
      <c r="AT55" s="100"/>
      <c r="AU55" s="130"/>
      <c r="AV55" s="88"/>
      <c r="AW55" s="88"/>
      <c r="AX55" s="88"/>
      <c r="AY55" s="89"/>
      <c r="AZ55" s="60" t="n">
        <f aca="false">AT55/AT$2*AT$5*AZ$5</f>
        <v>0</v>
      </c>
      <c r="BA55" s="60" t="n">
        <f aca="false">AU55/AU$2*AU$5*BA$5</f>
        <v>0</v>
      </c>
      <c r="BB55" s="60" t="n">
        <f aca="false">AV55/AV$2*AV$5*BB$5</f>
        <v>0</v>
      </c>
      <c r="BC55" s="61" t="n">
        <f aca="false">SUM(AZ55+AW55,BA55+AX55,BB55+AY55)-MIN(AZ55+AW55,BA55+AX55,BB55+AY55)</f>
        <v>0</v>
      </c>
      <c r="BD55" s="130"/>
      <c r="BE55" s="111"/>
      <c r="BF55" s="142"/>
      <c r="BG55" s="88"/>
      <c r="BH55" s="89"/>
      <c r="BI55" s="102"/>
      <c r="BJ55" s="60" t="n">
        <f aca="false">BD55/BD$2*BD$5*BJ$5</f>
        <v>0</v>
      </c>
      <c r="BK55" s="60" t="n">
        <f aca="false">BE55/BE$2*BE$5*BK$5</f>
        <v>0</v>
      </c>
      <c r="BL55" s="77" t="n">
        <f aca="false">BF55/BF$2*BF$5*BL$5</f>
        <v>0</v>
      </c>
      <c r="BM55" s="61" t="n">
        <f aca="false">SUM(BJ55+BG55,BK55+BH55,BL55+BI55)-MIN(BJ55+BG55,BK55+BH55,BL55+BI55)</f>
        <v>0</v>
      </c>
      <c r="BN55" s="130"/>
      <c r="BO55" s="111"/>
      <c r="BP55" s="142"/>
      <c r="BQ55" s="88"/>
      <c r="BR55" s="88"/>
      <c r="BS55" s="89"/>
      <c r="BT55" s="60" t="n">
        <f aca="false">BN55/BN$2*BN$5*BT$5</f>
        <v>0</v>
      </c>
      <c r="BU55" s="60" t="n">
        <f aca="false">BO55/BO$2*BO$5*BU$5</f>
        <v>0</v>
      </c>
      <c r="BV55" s="77" t="n">
        <f aca="false">BP55/BP$2*BP$5*BV$5</f>
        <v>0</v>
      </c>
      <c r="BW55" s="61" t="n">
        <f aca="false">SUM(BT55+BQ55,BU55+BR55,BV55+BS55)-MIN(BT55+BQ55,BU55+BR55,BV55+BS55)</f>
        <v>0</v>
      </c>
      <c r="BX55" s="111"/>
      <c r="BY55" s="156"/>
      <c r="BZ55" s="125"/>
      <c r="CA55" s="88"/>
      <c r="CB55" s="89"/>
      <c r="CD55" s="60" t="n">
        <f aca="false">BX55/BX$2*BX$5*CD$5</f>
        <v>0</v>
      </c>
      <c r="CE55" s="60" t="n">
        <f aca="false">BY55/BY$2*BY$5*CE$5</f>
        <v>0</v>
      </c>
      <c r="CF55" s="60" t="n">
        <f aca="false">BZ55/BZ$2*BZ$5*CF$5</f>
        <v>0</v>
      </c>
      <c r="CG55" s="61" t="n">
        <f aca="false">SUM(CD55+CA55,CE55+CB55,CF55+CC55)-MIN(CD55+CA55,CE55+CB55,CF55+CC55)</f>
        <v>0</v>
      </c>
      <c r="CI55" s="112" t="s">
        <v>44</v>
      </c>
      <c r="CJ55" s="113" t="s">
        <v>117</v>
      </c>
      <c r="CK55" s="114" t="n">
        <v>2020</v>
      </c>
      <c r="CL55" s="126" t="n">
        <f aca="false">$BV$5</f>
        <v>550</v>
      </c>
      <c r="CM55" s="115" t="n">
        <v>923.69</v>
      </c>
      <c r="CN55" s="115" t="n">
        <f aca="false">(CM55-900)/1000*CL55</f>
        <v>13.0295</v>
      </c>
      <c r="CO55" s="116" t="n">
        <v>2021</v>
      </c>
    </row>
    <row r="56" customFormat="false" ht="12.9" hidden="false" customHeight="true" outlineLevel="0" collapsed="false">
      <c r="A56" s="52" t="n">
        <v>49</v>
      </c>
      <c r="B56" s="83" t="s">
        <v>118</v>
      </c>
      <c r="C56" s="53" t="s">
        <v>31</v>
      </c>
      <c r="D56" s="55"/>
      <c r="E56" s="55"/>
      <c r="F56" s="55"/>
      <c r="G56" s="55"/>
      <c r="H56" s="55"/>
      <c r="I56" s="57" t="n">
        <f aca="false">D56/D$2*D$5*I$5</f>
        <v>0</v>
      </c>
      <c r="J56" s="57" t="n">
        <f aca="false">E56/E$2*E$5*J$5</f>
        <v>0</v>
      </c>
      <c r="K56" s="57" t="n">
        <f aca="false">I56/MAX(I$8:I$107)*MAX(J$8:J$107)</f>
        <v>0</v>
      </c>
      <c r="L56" s="57" t="n">
        <f aca="false">F56/F$2*F$5*L$5</f>
        <v>0</v>
      </c>
      <c r="M56" s="57" t="n">
        <f aca="false">G56/G$2*G$5*M$5</f>
        <v>0</v>
      </c>
      <c r="N56" s="57" t="n">
        <f aca="false">M56/MAX(M$8:M$107)*MAX(L$8:L$107)</f>
        <v>0</v>
      </c>
      <c r="O56" s="60"/>
      <c r="P56" s="60"/>
      <c r="Q56" s="60"/>
      <c r="R56" s="60" t="n">
        <f aca="false">MAX(J56:K56)</f>
        <v>0</v>
      </c>
      <c r="S56" s="60" t="n">
        <f aca="false">MAX(L56,N56)</f>
        <v>0</v>
      </c>
      <c r="T56" s="60" t="n">
        <f aca="false">H56/H$2*H$5*T$5</f>
        <v>0</v>
      </c>
      <c r="U56" s="61" t="n">
        <f aca="false">SUM(R56+O56,S56+P56,T56+Q56)-MIN(R56+O56,S56+P56,T56+Q56)</f>
        <v>0</v>
      </c>
      <c r="V56" s="108"/>
      <c r="W56" s="55"/>
      <c r="X56" s="55"/>
      <c r="Y56" s="55"/>
      <c r="Z56" s="57" t="n">
        <f aca="false">V56/V$2*V$5*Z$5</f>
        <v>0</v>
      </c>
      <c r="AA56" s="57" t="n">
        <f aca="false">W56/W$2*W$5*AA$5</f>
        <v>0</v>
      </c>
      <c r="AB56" s="57" t="n">
        <f aca="false">Z56/MAX(Z$8:Z$107)*MAX(AA$8:AA$107)</f>
        <v>0</v>
      </c>
      <c r="AC56" s="60"/>
      <c r="AD56" s="60"/>
      <c r="AE56" s="60"/>
      <c r="AF56" s="60" t="n">
        <f aca="false">MAX(AA56:AB56)</f>
        <v>0</v>
      </c>
      <c r="AG56" s="60" t="n">
        <f aca="false">X56/X$2*X$5*AG$5</f>
        <v>0</v>
      </c>
      <c r="AH56" s="60" t="n">
        <f aca="false">Y56/Y$2*Y$5*AH$5</f>
        <v>0</v>
      </c>
      <c r="AI56" s="61" t="n">
        <f aca="false">SUM(AF56+AC56,AG56+AD56,AH56+AE56)-MIN(AF56+AC56,AG56+AD56,AH56+AE56)</f>
        <v>0</v>
      </c>
      <c r="AJ56" s="55"/>
      <c r="AK56" s="55"/>
      <c r="AL56" s="10"/>
      <c r="AM56" s="60"/>
      <c r="AN56" s="60"/>
      <c r="AO56" s="66"/>
      <c r="AP56" s="60" t="n">
        <f aca="false">AJ56/AJ$2*AJ$5*AP$5</f>
        <v>0</v>
      </c>
      <c r="AQ56" s="60" t="n">
        <f aca="false">AK56/AK$2*AK$5*AQ$5</f>
        <v>0</v>
      </c>
      <c r="AR56" s="60" t="n">
        <f aca="false">AL56/AL$2*AL$5*AR$5</f>
        <v>0</v>
      </c>
      <c r="AS56" s="61" t="n">
        <f aca="false">SUM(AP56+AM56,AQ56+AN56,AR56+AO56)-MIN(AP56+AM56,AQ56+AN56,AR56+AO56)</f>
        <v>0</v>
      </c>
      <c r="AT56" s="132"/>
      <c r="AU56" s="130"/>
      <c r="AV56" s="88"/>
      <c r="AW56" s="88"/>
      <c r="AX56" s="88"/>
      <c r="AY56" s="89"/>
      <c r="AZ56" s="60" t="n">
        <f aca="false">AT56/AT$2*AT$5*AZ$5</f>
        <v>0</v>
      </c>
      <c r="BA56" s="60" t="n">
        <f aca="false">AU56/AU$2*AU$5*BA$5</f>
        <v>0</v>
      </c>
      <c r="BB56" s="60" t="n">
        <f aca="false">AV56/AV$2*AV$5*BB$5</f>
        <v>0</v>
      </c>
      <c r="BC56" s="61" t="n">
        <f aca="false">SUM(AZ56+AW56,BA56+AX56,BB56+AY56)-MIN(AZ56+AW56,BA56+AX56,BB56+AY56)</f>
        <v>0</v>
      </c>
      <c r="BD56" s="130"/>
      <c r="BE56" s="111"/>
      <c r="BF56" s="142"/>
      <c r="BG56" s="88"/>
      <c r="BH56" s="89"/>
      <c r="BJ56" s="60" t="n">
        <f aca="false">BD56/BD$2*BD$5*BJ$5</f>
        <v>0</v>
      </c>
      <c r="BK56" s="60" t="n">
        <f aca="false">BE56/BE$2*BE$5*BK$5</f>
        <v>0</v>
      </c>
      <c r="BL56" s="77" t="n">
        <f aca="false">BF56/BF$2*BF$5*BL$5</f>
        <v>0</v>
      </c>
      <c r="BM56" s="61" t="n">
        <f aca="false">SUM(BJ56+BG56,BK56+BH56,BL56+BI56)-MIN(BJ56+BG56,BK56+BH56,BL56+BI56)</f>
        <v>0</v>
      </c>
      <c r="BN56" s="130"/>
      <c r="BO56" s="111"/>
      <c r="BP56" s="142"/>
      <c r="BQ56" s="88"/>
      <c r="BR56" s="88"/>
      <c r="BS56" s="89"/>
      <c r="BT56" s="60" t="n">
        <f aca="false">BN56/BN$2*BN$5*BT$5</f>
        <v>0</v>
      </c>
      <c r="BU56" s="60" t="n">
        <f aca="false">BO56/BO$2*BO$5*BU$5</f>
        <v>0</v>
      </c>
      <c r="BV56" s="77" t="n">
        <f aca="false">BP56/BP$2*BP$5*BV$5</f>
        <v>0</v>
      </c>
      <c r="BW56" s="61" t="n">
        <f aca="false">SUM(BT56+BQ56,BU56+BR56,BV56+BS56)-MIN(BT56+BQ56,BU56+BR56,BV56+BS56)</f>
        <v>0</v>
      </c>
      <c r="BX56" s="111"/>
      <c r="BY56" s="156"/>
      <c r="BZ56" s="125"/>
      <c r="CA56" s="88"/>
      <c r="CB56" s="89"/>
      <c r="CD56" s="60" t="n">
        <f aca="false">BX56/BX$2*BX$5*CD$5</f>
        <v>0</v>
      </c>
      <c r="CE56" s="60" t="n">
        <f aca="false">BY56/BY$2*BY$5*CE$5</f>
        <v>0</v>
      </c>
      <c r="CF56" s="60" t="n">
        <f aca="false">BZ56/BZ$2*BZ$5*CF$5</f>
        <v>0</v>
      </c>
      <c r="CG56" s="61" t="n">
        <f aca="false">SUM(CD56+CA56,CE56+CB56,CF56+CC56)-MIN(CD56+CA56,CE56+CB56,CF56+CC56)</f>
        <v>0</v>
      </c>
      <c r="CI56" s="112" t="s">
        <v>98</v>
      </c>
      <c r="CJ56" s="113" t="s">
        <v>99</v>
      </c>
      <c r="CK56" s="114" t="n">
        <v>2019</v>
      </c>
      <c r="CL56" s="126" t="n">
        <f aca="false">$CD$5</f>
        <v>425</v>
      </c>
      <c r="CM56" s="115" t="n">
        <v>953.67</v>
      </c>
      <c r="CN56" s="115" t="n">
        <f aca="false">(CM56-900)/1000*CL56</f>
        <v>22.80975</v>
      </c>
      <c r="CO56" s="116" t="n">
        <v>2022</v>
      </c>
    </row>
    <row r="57" customFormat="false" ht="12.9" hidden="false" customHeight="true" outlineLevel="0" collapsed="false">
      <c r="A57" s="52" t="n">
        <v>50</v>
      </c>
      <c r="B57" s="83" t="s">
        <v>119</v>
      </c>
      <c r="C57" s="155" t="s">
        <v>43</v>
      </c>
      <c r="D57" s="55"/>
      <c r="E57" s="56" t="n">
        <v>2002</v>
      </c>
      <c r="F57" s="55"/>
      <c r="G57" s="55"/>
      <c r="H57" s="55"/>
      <c r="I57" s="57" t="n">
        <f aca="false">D57/D$2*D$5*I$5</f>
        <v>0</v>
      </c>
      <c r="J57" s="57" t="n">
        <f aca="false">E57/E$2*E$5*J$5</f>
        <v>192.511679536679</v>
      </c>
      <c r="K57" s="57" t="n">
        <f aca="false">I57/MAX(I$8:I$107)*MAX(J$8:J$107)</f>
        <v>0</v>
      </c>
      <c r="L57" s="57" t="n">
        <f aca="false">F57/F$2*F$5*L$5</f>
        <v>0</v>
      </c>
      <c r="M57" s="57" t="n">
        <f aca="false">G57/G$2*G$5*M$5</f>
        <v>0</v>
      </c>
      <c r="N57" s="57" t="n">
        <f aca="false">M57/MAX(M$8:M$107)*MAX(L$8:L$107)</f>
        <v>0</v>
      </c>
      <c r="O57" s="60"/>
      <c r="P57" s="60"/>
      <c r="Q57" s="60"/>
      <c r="R57" s="60" t="n">
        <f aca="false">MAX(J57:K57)</f>
        <v>192.511679536679</v>
      </c>
      <c r="S57" s="60" t="n">
        <f aca="false">MAX(L57,N57)</f>
        <v>0</v>
      </c>
      <c r="T57" s="60" t="n">
        <f aca="false">H57/H$2*H$5*T$5</f>
        <v>0</v>
      </c>
      <c r="U57" s="61" t="n">
        <f aca="false">SUM(R57+O57,S57+P57,T57+Q57)-MIN(R57+O57,S57+P57,T57+Q57)</f>
        <v>192.511679536679</v>
      </c>
      <c r="V57" s="108"/>
      <c r="W57" s="55"/>
      <c r="X57" s="55"/>
      <c r="Y57" s="55"/>
      <c r="Z57" s="57" t="n">
        <f aca="false">V57/V$2*V$5*Z$5</f>
        <v>0</v>
      </c>
      <c r="AA57" s="57" t="n">
        <f aca="false">W57/W$2*W$5*AA$5</f>
        <v>0</v>
      </c>
      <c r="AB57" s="57" t="n">
        <f aca="false">Z57/MAX(Z$8:Z$107)*MAX(AA$8:AA$107)</f>
        <v>0</v>
      </c>
      <c r="AC57" s="60"/>
      <c r="AD57" s="60"/>
      <c r="AE57" s="60"/>
      <c r="AF57" s="60" t="n">
        <f aca="false">MAX(AA57:AB57)</f>
        <v>0</v>
      </c>
      <c r="AG57" s="60" t="n">
        <f aca="false">X57/X$2*X$5*AG$5</f>
        <v>0</v>
      </c>
      <c r="AH57" s="60" t="n">
        <f aca="false">Y57/Y$2*Y$5*AH$5</f>
        <v>0</v>
      </c>
      <c r="AI57" s="61" t="n">
        <f aca="false">SUM(AF57+AC57,AG57+AD57,AH57+AE57)-MIN(AF57+AC57,AG57+AD57,AH57+AE57)</f>
        <v>0</v>
      </c>
      <c r="AJ57" s="55"/>
      <c r="AK57" s="55"/>
      <c r="AL57" s="10"/>
      <c r="AM57" s="60"/>
      <c r="AN57" s="60"/>
      <c r="AO57" s="66"/>
      <c r="AP57" s="60" t="n">
        <f aca="false">AJ57/AJ$2*AJ$5*AP$5</f>
        <v>0</v>
      </c>
      <c r="AQ57" s="60" t="n">
        <f aca="false">AK57/AK$2*AK$5*AQ$5</f>
        <v>0</v>
      </c>
      <c r="AR57" s="60" t="n">
        <f aca="false">AL57/AL$2*AL$5*AR$5</f>
        <v>0</v>
      </c>
      <c r="AS57" s="61" t="n">
        <f aca="false">SUM(AP57+AM57,AQ57+AN57,AR57+AO57)-MIN(AP57+AM57,AQ57+AN57,AR57+AO57)</f>
        <v>0</v>
      </c>
      <c r="AT57" s="132"/>
      <c r="AU57" s="130"/>
      <c r="AV57" s="88"/>
      <c r="AW57" s="88"/>
      <c r="AX57" s="88"/>
      <c r="AY57" s="89"/>
      <c r="AZ57" s="60" t="n">
        <f aca="false">AT57/AT$2*AT$5*AZ$5</f>
        <v>0</v>
      </c>
      <c r="BA57" s="60" t="n">
        <f aca="false">AU57/AU$2*AU$5*BA$5</f>
        <v>0</v>
      </c>
      <c r="BB57" s="60" t="n">
        <f aca="false">AV57/AV$2*AV$5*BB$5</f>
        <v>0</v>
      </c>
      <c r="BC57" s="61" t="n">
        <f aca="false">SUM(AZ57+AW57,BA57+AX57,BB57+AY57)-MIN(AZ57+AW57,BA57+AX57,BB57+AY57)</f>
        <v>0</v>
      </c>
      <c r="BD57" s="130"/>
      <c r="BE57" s="111"/>
      <c r="BF57" s="142"/>
      <c r="BG57" s="88"/>
      <c r="BH57" s="89"/>
      <c r="BI57" s="102"/>
      <c r="BJ57" s="60" t="n">
        <f aca="false">BD57/BD$2*BD$5*BJ$5</f>
        <v>0</v>
      </c>
      <c r="BK57" s="60" t="n">
        <f aca="false">BE57/BE$2*BE$5*BK$5</f>
        <v>0</v>
      </c>
      <c r="BL57" s="77" t="n">
        <f aca="false">BF57/BF$2*BF$5*BL$5</f>
        <v>0</v>
      </c>
      <c r="BM57" s="61" t="n">
        <f aca="false">SUM(BJ57+BG57,BK57+BH57,BL57+BI57)-MIN(BJ57+BG57,BK57+BH57,BL57+BI57)</f>
        <v>0</v>
      </c>
      <c r="BN57" s="130"/>
      <c r="BO57" s="111"/>
      <c r="BP57" s="142"/>
      <c r="BQ57" s="88"/>
      <c r="BR57" s="88"/>
      <c r="BS57" s="89"/>
      <c r="BT57" s="60" t="n">
        <f aca="false">BN57/BN$2*BN$5*BT$5</f>
        <v>0</v>
      </c>
      <c r="BU57" s="60" t="n">
        <f aca="false">BO57/BO$2*BO$5*BU$5</f>
        <v>0</v>
      </c>
      <c r="BV57" s="77" t="n">
        <f aca="false">BP57/BP$2*BP$5*BV$5</f>
        <v>0</v>
      </c>
      <c r="BW57" s="61" t="n">
        <f aca="false">SUM(BT57+BQ57,BU57+BR57,BV57+BS57)-MIN(BT57+BQ57,BU57+BR57,BV57+BS57)</f>
        <v>0</v>
      </c>
      <c r="BX57" s="111"/>
      <c r="BY57" s="156"/>
      <c r="BZ57" s="125"/>
      <c r="CA57" s="88"/>
      <c r="CB57" s="89"/>
      <c r="CD57" s="60" t="n">
        <f aca="false">BX57/BX$2*BX$5*CD$5</f>
        <v>0</v>
      </c>
      <c r="CE57" s="60" t="n">
        <f aca="false">BY57/BY$2*BY$5*CE$5</f>
        <v>0</v>
      </c>
      <c r="CF57" s="60" t="n">
        <f aca="false">BZ57/BZ$2*BZ$5*CF$5</f>
        <v>0</v>
      </c>
      <c r="CG57" s="61" t="n">
        <f aca="false">SUM(CD57+CA57,CE57+CB57,CF57+CC57)-MIN(CD57+CA57,CE57+CB57,CF57+CC57)</f>
        <v>0</v>
      </c>
      <c r="CI57" s="112" t="s">
        <v>30</v>
      </c>
      <c r="CJ57" s="113" t="s">
        <v>103</v>
      </c>
      <c r="CK57" s="114" t="n">
        <v>2019</v>
      </c>
      <c r="CL57" s="126" t="n">
        <f aca="false">$CD$5</f>
        <v>425</v>
      </c>
      <c r="CM57" s="115" t="n">
        <v>949.95</v>
      </c>
      <c r="CN57" s="115" t="n">
        <f aca="false">(CM57-900)/1000*CL57</f>
        <v>21.22875</v>
      </c>
      <c r="CO57" s="116" t="n">
        <v>2022</v>
      </c>
    </row>
    <row r="58" customFormat="false" ht="12.9" hidden="false" customHeight="true" outlineLevel="0" collapsed="false">
      <c r="A58" s="52" t="n">
        <v>51</v>
      </c>
      <c r="B58" s="83" t="s">
        <v>120</v>
      </c>
      <c r="C58" s="83" t="s">
        <v>61</v>
      </c>
      <c r="D58" s="84"/>
      <c r="E58" s="84"/>
      <c r="F58" s="84"/>
      <c r="G58" s="84"/>
      <c r="H58" s="84"/>
      <c r="I58" s="57" t="n">
        <f aca="false">D58/D$2*D$5*I$5</f>
        <v>0</v>
      </c>
      <c r="J58" s="57" t="n">
        <f aca="false">E58/E$2*E$5*J$5</f>
        <v>0</v>
      </c>
      <c r="K58" s="57" t="n">
        <f aca="false">I58/MAX(I$8:I$107)*MAX(J$8:J$107)</f>
        <v>0</v>
      </c>
      <c r="L58" s="57" t="n">
        <f aca="false">F58/F$2*F$5*L$5</f>
        <v>0</v>
      </c>
      <c r="M58" s="57" t="n">
        <f aca="false">G58/G$2*G$5*M$5</f>
        <v>0</v>
      </c>
      <c r="N58" s="57" t="n">
        <f aca="false">M58/MAX(M$8:M$107)*MAX(L$8:L$107)</f>
        <v>0</v>
      </c>
      <c r="O58" s="60"/>
      <c r="P58" s="60"/>
      <c r="Q58" s="60"/>
      <c r="R58" s="60" t="n">
        <f aca="false">MAX(J58:K58)</f>
        <v>0</v>
      </c>
      <c r="S58" s="60" t="n">
        <f aca="false">MAX(L58,N58)</f>
        <v>0</v>
      </c>
      <c r="T58" s="60" t="n">
        <f aca="false">H58/H$2*H$5*T$5</f>
        <v>0</v>
      </c>
      <c r="U58" s="61" t="n">
        <f aca="false">SUM(R58+O58,S58+P58,T58+Q58)-MIN(R58+O58,S58+P58,T58+Q58)</f>
        <v>0</v>
      </c>
      <c r="V58" s="99"/>
      <c r="W58" s="84"/>
      <c r="X58" s="84"/>
      <c r="Y58" s="84"/>
      <c r="Z58" s="57" t="n">
        <f aca="false">V58/V$2*V$5*Z$5</f>
        <v>0</v>
      </c>
      <c r="AA58" s="57" t="n">
        <f aca="false">W58/W$2*W$5*AA$5</f>
        <v>0</v>
      </c>
      <c r="AB58" s="57" t="n">
        <f aca="false">Z58/MAX(Z$8:Z$107)*MAX(AA$8:AA$107)</f>
        <v>0</v>
      </c>
      <c r="AC58" s="60"/>
      <c r="AD58" s="60"/>
      <c r="AE58" s="60"/>
      <c r="AF58" s="60" t="n">
        <f aca="false">MAX(AA58:AB58)</f>
        <v>0</v>
      </c>
      <c r="AG58" s="60" t="n">
        <f aca="false">X58/X$2*X$5*AG$5</f>
        <v>0</v>
      </c>
      <c r="AH58" s="60" t="n">
        <f aca="false">Y58/Y$2*Y$5*AH$5</f>
        <v>0</v>
      </c>
      <c r="AI58" s="61" t="n">
        <f aca="false">SUM(AF58+AC58,AG58+AD58,AH58+AE58)-MIN(AF58+AC58,AG58+AD58,AH58+AE58)</f>
        <v>0</v>
      </c>
      <c r="AJ58" s="84"/>
      <c r="AK58" s="84"/>
      <c r="AL58" s="10"/>
      <c r="AM58" s="60"/>
      <c r="AN58" s="60"/>
      <c r="AO58" s="66"/>
      <c r="AP58" s="60" t="n">
        <f aca="false">AJ58/AJ$2*AJ$5*AP$5</f>
        <v>0</v>
      </c>
      <c r="AQ58" s="60" t="n">
        <f aca="false">AK58/AK$2*AK$5*AQ$5</f>
        <v>0</v>
      </c>
      <c r="AR58" s="60" t="n">
        <f aca="false">AL58/AL$2*AL$5*AR$5</f>
        <v>0</v>
      </c>
      <c r="AS58" s="61" t="n">
        <f aca="false">SUM(AP58+AM58,AQ58+AN58,AR58+AO58)-MIN(AP58+AM58,AQ58+AN58,AR58+AO58)</f>
        <v>0</v>
      </c>
      <c r="AT58" s="100"/>
      <c r="AU58" s="130"/>
      <c r="AV58" s="88"/>
      <c r="AW58" s="88"/>
      <c r="AX58" s="88"/>
      <c r="AY58" s="89"/>
      <c r="AZ58" s="60" t="n">
        <f aca="false">AT58/AT$2*AT$5*AZ$5</f>
        <v>0</v>
      </c>
      <c r="BA58" s="60" t="n">
        <f aca="false">AU58/AU$2*AU$5*BA$5</f>
        <v>0</v>
      </c>
      <c r="BB58" s="60" t="n">
        <f aca="false">AV58/AV$2*AV$5*BB$5</f>
        <v>0</v>
      </c>
      <c r="BC58" s="61" t="n">
        <f aca="false">SUM(AZ58+AW58,BA58+AX58,BB58+AY58)-MIN(AZ58+AW58,BA58+AX58,BB58+AY58)</f>
        <v>0</v>
      </c>
      <c r="BD58" s="130"/>
      <c r="BE58" s="111"/>
      <c r="BF58" s="142"/>
      <c r="BG58" s="88"/>
      <c r="BH58" s="89"/>
      <c r="BI58" s="102"/>
      <c r="BJ58" s="60" t="n">
        <f aca="false">BD58/BD$2*BD$5*BJ$5</f>
        <v>0</v>
      </c>
      <c r="BK58" s="60" t="n">
        <f aca="false">BE58/BE$2*BE$5*BK$5</f>
        <v>0</v>
      </c>
      <c r="BL58" s="77" t="n">
        <f aca="false">BF58/BF$2*BF$5*BL$5</f>
        <v>0</v>
      </c>
      <c r="BM58" s="61" t="n">
        <f aca="false">SUM(BJ58+BG58,BK58+BH58,BL58+BI58)-MIN(BJ58+BG58,BK58+BH58,BL58+BI58)</f>
        <v>0</v>
      </c>
      <c r="BN58" s="130"/>
      <c r="BO58" s="111"/>
      <c r="BP58" s="142"/>
      <c r="BQ58" s="88"/>
      <c r="BR58" s="88"/>
      <c r="BS58" s="89"/>
      <c r="BT58" s="60" t="n">
        <f aca="false">BN58/BN$2*BN$5*BT$5</f>
        <v>0</v>
      </c>
      <c r="BU58" s="60" t="n">
        <f aca="false">BO58/BO$2*BO$5*BU$5</f>
        <v>0</v>
      </c>
      <c r="BV58" s="77" t="n">
        <f aca="false">BP58/BP$2*BP$5*BV$5</f>
        <v>0</v>
      </c>
      <c r="BW58" s="61" t="n">
        <f aca="false">SUM(BT58+BQ58,BU58+BR58,BV58+BS58)-MIN(BT58+BQ58,BU58+BR58,BV58+BS58)</f>
        <v>0</v>
      </c>
      <c r="BX58" s="111"/>
      <c r="BY58" s="156"/>
      <c r="BZ58" s="125"/>
      <c r="CA58" s="88"/>
      <c r="CB58" s="89"/>
      <c r="CD58" s="60" t="n">
        <f aca="false">BX58/BX$2*BX$5*CD$5</f>
        <v>0</v>
      </c>
      <c r="CE58" s="60" t="n">
        <f aca="false">BY58/BY$2*BY$5*CE$5</f>
        <v>0</v>
      </c>
      <c r="CF58" s="60" t="n">
        <f aca="false">BZ58/BZ$2*BZ$5*CF$5</f>
        <v>0</v>
      </c>
      <c r="CG58" s="61" t="n">
        <f aca="false">SUM(CD58+CA58,CE58+CB58,CF58+CC58)-MIN(CD58+CA58,CE58+CB58,CF58+CC58)</f>
        <v>0</v>
      </c>
      <c r="CI58" s="112" t="s">
        <v>32</v>
      </c>
      <c r="CJ58" s="113" t="s">
        <v>103</v>
      </c>
      <c r="CK58" s="114" t="n">
        <v>2019</v>
      </c>
      <c r="CL58" s="126" t="n">
        <f aca="false">$CD$5</f>
        <v>425</v>
      </c>
      <c r="CM58" s="115" t="n">
        <v>906.67</v>
      </c>
      <c r="CN58" s="115" t="n">
        <f aca="false">(CM58-900)/1000*CL58</f>
        <v>2.83474999999998</v>
      </c>
      <c r="CO58" s="116" t="n">
        <v>2022</v>
      </c>
    </row>
    <row r="59" customFormat="false" ht="12.9" hidden="false" customHeight="true" outlineLevel="0" collapsed="false">
      <c r="A59" s="52" t="n">
        <v>52</v>
      </c>
      <c r="B59" s="83" t="s">
        <v>121</v>
      </c>
      <c r="C59" s="155" t="s">
        <v>31</v>
      </c>
      <c r="D59" s="55"/>
      <c r="E59" s="56" t="n">
        <v>2117</v>
      </c>
      <c r="F59" s="55"/>
      <c r="G59" s="84"/>
      <c r="H59" s="107" t="n">
        <v>5888</v>
      </c>
      <c r="I59" s="57" t="n">
        <f aca="false">D59/D$2*D$5*I$5</f>
        <v>0</v>
      </c>
      <c r="J59" s="57" t="n">
        <f aca="false">E59/E$2*E$5*J$5</f>
        <v>203.570042746828</v>
      </c>
      <c r="K59" s="57" t="n">
        <f aca="false">I59/MAX(I$8:I$107)*MAX(J$8:J$107)</f>
        <v>0</v>
      </c>
      <c r="L59" s="57" t="n">
        <f aca="false">F59/F$2*F$5*L$5</f>
        <v>0</v>
      </c>
      <c r="M59" s="57" t="n">
        <f aca="false">G59/G$2*G$5*M$5</f>
        <v>0</v>
      </c>
      <c r="N59" s="57" t="n">
        <f aca="false">M59/MAX(M$8:M$107)*MAX(L$8:L$107)</f>
        <v>0</v>
      </c>
      <c r="O59" s="60"/>
      <c r="P59" s="60"/>
      <c r="Q59" s="60"/>
      <c r="R59" s="60" t="n">
        <f aca="false">MAX(J59:K59)</f>
        <v>203.570042746828</v>
      </c>
      <c r="S59" s="60" t="n">
        <f aca="false">MAX(L59,N59)</f>
        <v>0</v>
      </c>
      <c r="T59" s="60" t="n">
        <f aca="false">H59/H$2*H$5*T$5</f>
        <v>349.115998275119</v>
      </c>
      <c r="U59" s="61" t="n">
        <f aca="false">SUM(R59+O59,S59+P59,T59+Q59)-MIN(R59+O59,S59+P59,T59+Q59)</f>
        <v>552.686041021947</v>
      </c>
      <c r="V59" s="108"/>
      <c r="W59" s="84"/>
      <c r="X59" s="107" t="n">
        <v>5888</v>
      </c>
      <c r="Y59" s="107"/>
      <c r="Z59" s="57" t="n">
        <f aca="false">V59/V$2*V$5*Z$5</f>
        <v>0</v>
      </c>
      <c r="AA59" s="57" t="n">
        <f aca="false">W59/W$2*W$5*AA$5</f>
        <v>0</v>
      </c>
      <c r="AB59" s="57" t="n">
        <f aca="false">Z59/MAX(Z$8:Z$107)*MAX(AA$8:AA$107)</f>
        <v>0</v>
      </c>
      <c r="AC59" s="60"/>
      <c r="AD59" s="60"/>
      <c r="AE59" s="60"/>
      <c r="AF59" s="60" t="n">
        <f aca="false">MAX(AA59:AB59)</f>
        <v>0</v>
      </c>
      <c r="AG59" s="60" t="n">
        <f aca="false">X59/X$2*X$5*AG$5</f>
        <v>285.640362225097</v>
      </c>
      <c r="AH59" s="60" t="n">
        <f aca="false">Y59/Y$2*Y$5*AH$5</f>
        <v>0</v>
      </c>
      <c r="AI59" s="61" t="n">
        <f aca="false">SUM(AF59+AC59,AG59+AD59,AH59+AE59)-MIN(AF59+AC59,AG59+AD59,AH59+AE59)</f>
        <v>285.640362225097</v>
      </c>
      <c r="AJ59" s="107" t="n">
        <v>5888</v>
      </c>
      <c r="AK59" s="107"/>
      <c r="AL59" s="10"/>
      <c r="AM59" s="60"/>
      <c r="AN59" s="60"/>
      <c r="AO59" s="66"/>
      <c r="AP59" s="60" t="n">
        <f aca="false">AJ59/AJ$2*AJ$5*AP$5</f>
        <v>269.771453212592</v>
      </c>
      <c r="AQ59" s="60" t="n">
        <f aca="false">AK59/AK$2*AK$5*AQ$5</f>
        <v>0</v>
      </c>
      <c r="AR59" s="60" t="n">
        <f aca="false">AL59/AL$2*AL$5*AR$5</f>
        <v>0</v>
      </c>
      <c r="AS59" s="61" t="n">
        <f aca="false">SUM(AP59+AM59,AQ59+AN59,AR59+AO59)-MIN(AP59+AM59,AQ59+AN59,AR59+AO59)</f>
        <v>269.771453212592</v>
      </c>
      <c r="AT59" s="134"/>
      <c r="AU59" s="130"/>
      <c r="AV59" s="88"/>
      <c r="AW59" s="88"/>
      <c r="AX59" s="88"/>
      <c r="AY59" s="89"/>
      <c r="AZ59" s="60" t="n">
        <f aca="false">AT59/AT$2*AT$5*AZ$5</f>
        <v>0</v>
      </c>
      <c r="BA59" s="60" t="n">
        <f aca="false">AU59/AU$2*AU$5*BA$5</f>
        <v>0</v>
      </c>
      <c r="BB59" s="60" t="n">
        <f aca="false">AV59/AV$2*AV$5*BB$5</f>
        <v>0</v>
      </c>
      <c r="BC59" s="61" t="n">
        <f aca="false">SUM(AZ59+AW59,BA59+AX59,BB59+AY59)-MIN(AZ59+AW59,BA59+AX59,BB59+AY59)</f>
        <v>0</v>
      </c>
      <c r="BD59" s="130"/>
      <c r="BE59" s="111"/>
      <c r="BF59" s="142"/>
      <c r="BG59" s="88"/>
      <c r="BH59" s="89"/>
      <c r="BJ59" s="60" t="n">
        <f aca="false">BD59/BD$2*BD$5*BJ$5</f>
        <v>0</v>
      </c>
      <c r="BK59" s="60" t="n">
        <f aca="false">BE59/BE$2*BE$5*BK$5</f>
        <v>0</v>
      </c>
      <c r="BL59" s="77" t="n">
        <f aca="false">BF59/BF$2*BF$5*BL$5</f>
        <v>0</v>
      </c>
      <c r="BM59" s="61" t="n">
        <f aca="false">SUM(BJ59+BG59,BK59+BH59,BL59+BI59)-MIN(BJ59+BG59,BK59+BH59,BL59+BI59)</f>
        <v>0</v>
      </c>
      <c r="BN59" s="130"/>
      <c r="BO59" s="111"/>
      <c r="BP59" s="142"/>
      <c r="BQ59" s="88"/>
      <c r="BR59" s="88"/>
      <c r="BS59" s="89"/>
      <c r="BT59" s="60" t="n">
        <f aca="false">BN59/BN$2*BN$5*BT$5</f>
        <v>0</v>
      </c>
      <c r="BU59" s="60" t="n">
        <f aca="false">BO59/BO$2*BO$5*BU$5</f>
        <v>0</v>
      </c>
      <c r="BV59" s="77" t="n">
        <f aca="false">BP59/BP$2*BP$5*BV$5</f>
        <v>0</v>
      </c>
      <c r="BW59" s="61" t="n">
        <f aca="false">SUM(BT59+BQ59,BU59+BR59,BV59+BS59)-MIN(BT59+BQ59,BU59+BR59,BV59+BS59)</f>
        <v>0</v>
      </c>
      <c r="BX59" s="111"/>
      <c r="BY59" s="156"/>
      <c r="BZ59" s="125"/>
      <c r="CA59" s="88"/>
      <c r="CB59" s="89"/>
      <c r="CD59" s="60" t="n">
        <f aca="false">BX59/BX$2*BX$5*CD$5</f>
        <v>0</v>
      </c>
      <c r="CE59" s="60" t="n">
        <f aca="false">BY59/BY$2*BY$5*CE$5</f>
        <v>0</v>
      </c>
      <c r="CF59" s="60" t="n">
        <f aca="false">BZ59/BZ$2*BZ$5*CF$5</f>
        <v>0</v>
      </c>
      <c r="CG59" s="61" t="n">
        <f aca="false">SUM(CD59+CA59,CE59+CB59,CF59+CC59)-MIN(CD59+CA59,CE59+CB59,CF59+CC59)</f>
        <v>0</v>
      </c>
      <c r="CI59" s="112" t="s">
        <v>98</v>
      </c>
      <c r="CJ59" s="113" t="s">
        <v>115</v>
      </c>
      <c r="CK59" s="114" t="n">
        <v>2020</v>
      </c>
      <c r="CL59" s="165" t="n">
        <f aca="false">$CE$5</f>
        <v>450</v>
      </c>
      <c r="CM59" s="115" t="n">
        <v>954.74</v>
      </c>
      <c r="CN59" s="115" t="n">
        <f aca="false">(CM59-900)/1000*CL59</f>
        <v>24.633</v>
      </c>
      <c r="CO59" s="116" t="n">
        <v>2022</v>
      </c>
    </row>
    <row r="60" customFormat="false" ht="12.9" hidden="false" customHeight="true" outlineLevel="0" collapsed="false">
      <c r="A60" s="52" t="n">
        <v>53</v>
      </c>
      <c r="B60" s="83" t="s">
        <v>122</v>
      </c>
      <c r="C60" s="53" t="s">
        <v>43</v>
      </c>
      <c r="D60" s="55"/>
      <c r="E60" s="55"/>
      <c r="F60" s="55"/>
      <c r="G60" s="55"/>
      <c r="H60" s="55"/>
      <c r="I60" s="57" t="n">
        <f aca="false">D60/D$2*D$5*I$5</f>
        <v>0</v>
      </c>
      <c r="J60" s="57" t="n">
        <f aca="false">E60/E$2*E$5*J$5</f>
        <v>0</v>
      </c>
      <c r="K60" s="57" t="n">
        <f aca="false">I60/MAX(I$8:I$107)*MAX(J$8:J$107)</f>
        <v>0</v>
      </c>
      <c r="L60" s="57" t="n">
        <f aca="false">F60/F$2*F$5*L$5</f>
        <v>0</v>
      </c>
      <c r="M60" s="57" t="n">
        <f aca="false">G60/G$2*G$5*M$5</f>
        <v>0</v>
      </c>
      <c r="N60" s="57" t="n">
        <f aca="false">M60/MAX(M$8:M$107)*MAX(L$8:L$107)</f>
        <v>0</v>
      </c>
      <c r="O60" s="60"/>
      <c r="P60" s="60"/>
      <c r="Q60" s="60"/>
      <c r="R60" s="60" t="n">
        <f aca="false">MAX(J60:K60)</f>
        <v>0</v>
      </c>
      <c r="S60" s="60" t="n">
        <f aca="false">MAX(L60,N60)</f>
        <v>0</v>
      </c>
      <c r="T60" s="60" t="n">
        <f aca="false">H60/H$2*H$5*T$5</f>
        <v>0</v>
      </c>
      <c r="U60" s="61" t="n">
        <f aca="false">SUM(R60+O60,S60+P60,T60+Q60)-MIN(R60+O60,S60+P60,T60+Q60)</f>
        <v>0</v>
      </c>
      <c r="V60" s="108"/>
      <c r="W60" s="55"/>
      <c r="X60" s="55"/>
      <c r="Y60" s="55"/>
      <c r="Z60" s="57" t="n">
        <f aca="false">V60/V$2*V$5*Z$5</f>
        <v>0</v>
      </c>
      <c r="AA60" s="57" t="n">
        <f aca="false">W60/W$2*W$5*AA$5</f>
        <v>0</v>
      </c>
      <c r="AB60" s="57" t="n">
        <f aca="false">Z60/MAX(Z$8:Z$107)*MAX(AA$8:AA$107)</f>
        <v>0</v>
      </c>
      <c r="AC60" s="60"/>
      <c r="AD60" s="60"/>
      <c r="AE60" s="60"/>
      <c r="AF60" s="60" t="n">
        <f aca="false">MAX(AA60:AB60)</f>
        <v>0</v>
      </c>
      <c r="AG60" s="60" t="n">
        <f aca="false">X60/X$2*X$5*AG$5</f>
        <v>0</v>
      </c>
      <c r="AH60" s="60" t="n">
        <f aca="false">Y60/Y$2*Y$5*AH$5</f>
        <v>0</v>
      </c>
      <c r="AI60" s="61" t="n">
        <f aca="false">SUM(AF60+AC60,AG60+AD60,AH60+AE60)-MIN(AF60+AC60,AG60+AD60,AH60+AE60)</f>
        <v>0</v>
      </c>
      <c r="AJ60" s="55"/>
      <c r="AK60" s="55"/>
      <c r="AL60" s="10"/>
      <c r="AM60" s="60"/>
      <c r="AN60" s="60"/>
      <c r="AO60" s="66"/>
      <c r="AP60" s="60" t="n">
        <f aca="false">AJ60/AJ$2*AJ$5*AP$5</f>
        <v>0</v>
      </c>
      <c r="AQ60" s="60" t="n">
        <f aca="false">AK60/AK$2*AK$5*AQ$5</f>
        <v>0</v>
      </c>
      <c r="AR60" s="60" t="n">
        <f aca="false">AL60/AL$2*AL$5*AR$5</f>
        <v>0</v>
      </c>
      <c r="AS60" s="61" t="n">
        <f aca="false">SUM(AP60+AM60,AQ60+AN60,AR60+AO60)-MIN(AP60+AM60,AQ60+AN60,AR60+AO60)</f>
        <v>0</v>
      </c>
      <c r="AT60" s="132"/>
      <c r="AU60" s="130"/>
      <c r="AV60" s="88"/>
      <c r="AW60" s="88"/>
      <c r="AX60" s="88"/>
      <c r="AY60" s="89"/>
      <c r="AZ60" s="60" t="n">
        <f aca="false">AT60/AT$2*AT$5*AZ$5</f>
        <v>0</v>
      </c>
      <c r="BA60" s="60" t="n">
        <f aca="false">AU60/AU$2*AU$5*BA$5</f>
        <v>0</v>
      </c>
      <c r="BB60" s="60" t="n">
        <f aca="false">AV60/AV$2*AV$5*BB$5</f>
        <v>0</v>
      </c>
      <c r="BC60" s="61" t="n">
        <f aca="false">SUM(AZ60+AW60,BA60+AX60,BB60+AY60)-MIN(AZ60+AW60,BA60+AX60,BB60+AY60)</f>
        <v>0</v>
      </c>
      <c r="BD60" s="130"/>
      <c r="BE60" s="111"/>
      <c r="BF60" s="142"/>
      <c r="BG60" s="88"/>
      <c r="BH60" s="89"/>
      <c r="BI60" s="102"/>
      <c r="BJ60" s="60" t="n">
        <f aca="false">BD60/BD$2*BD$5*BJ$5</f>
        <v>0</v>
      </c>
      <c r="BK60" s="60" t="n">
        <f aca="false">BE60/BE$2*BE$5*BK$5</f>
        <v>0</v>
      </c>
      <c r="BL60" s="77" t="n">
        <f aca="false">BF60/BF$2*BF$5*BL$5</f>
        <v>0</v>
      </c>
      <c r="BM60" s="61" t="n">
        <f aca="false">SUM(BJ60+BG60,BK60+BH60,BL60+BI60)-MIN(BJ60+BG60,BK60+BH60,BL60+BI60)</f>
        <v>0</v>
      </c>
      <c r="BN60" s="130"/>
      <c r="BO60" s="111"/>
      <c r="BP60" s="142"/>
      <c r="BQ60" s="88"/>
      <c r="BR60" s="88"/>
      <c r="BS60" s="89"/>
      <c r="BT60" s="60" t="n">
        <f aca="false">BN60/BN$2*BN$5*BT$5</f>
        <v>0</v>
      </c>
      <c r="BU60" s="60" t="n">
        <f aca="false">BO60/BO$2*BO$5*BU$5</f>
        <v>0</v>
      </c>
      <c r="BV60" s="77" t="n">
        <f aca="false">BP60/BP$2*BP$5*BV$5</f>
        <v>0</v>
      </c>
      <c r="BW60" s="61" t="n">
        <f aca="false">SUM(BT60+BQ60,BU60+BR60,BV60+BS60)-MIN(BT60+BQ60,BU60+BR60,BV60+BS60)</f>
        <v>0</v>
      </c>
      <c r="BX60" s="111"/>
      <c r="BY60" s="156"/>
      <c r="BZ60" s="125"/>
      <c r="CA60" s="88"/>
      <c r="CB60" s="89"/>
      <c r="CD60" s="60" t="n">
        <f aca="false">BX60/BX$2*BX$5*CD$5</f>
        <v>0</v>
      </c>
      <c r="CE60" s="60" t="n">
        <f aca="false">BY60/BY$2*BY$5*CE$5</f>
        <v>0</v>
      </c>
      <c r="CF60" s="60" t="n">
        <f aca="false">BZ60/BZ$2*BZ$5*CF$5</f>
        <v>0</v>
      </c>
      <c r="CG60" s="61" t="n">
        <f aca="false">SUM(CD60+CA60,CE60+CB60,CF60+CC60)-MIN(CD60+CA60,CE60+CB60,CF60+CC60)</f>
        <v>0</v>
      </c>
      <c r="CI60" s="112" t="s">
        <v>44</v>
      </c>
      <c r="CJ60" s="113" t="s">
        <v>117</v>
      </c>
      <c r="CK60" s="114" t="n">
        <v>2020</v>
      </c>
      <c r="CL60" s="165" t="n">
        <f aca="false">$CE$5</f>
        <v>450</v>
      </c>
      <c r="CM60" s="115" t="n">
        <v>923.69</v>
      </c>
      <c r="CN60" s="115" t="n">
        <f aca="false">(CM60-900)/1000*CL60</f>
        <v>10.6605</v>
      </c>
      <c r="CO60" s="116" t="n">
        <v>2022</v>
      </c>
    </row>
    <row r="61" customFormat="false" ht="12.9" hidden="false" customHeight="true" outlineLevel="0" collapsed="false">
      <c r="A61" s="52" t="n">
        <v>54</v>
      </c>
      <c r="B61" s="83" t="s">
        <v>123</v>
      </c>
      <c r="C61" s="166" t="s">
        <v>61</v>
      </c>
      <c r="D61" s="107" t="n">
        <v>2233</v>
      </c>
      <c r="E61" s="84"/>
      <c r="F61" s="84"/>
      <c r="G61" s="84"/>
      <c r="H61" s="84"/>
      <c r="I61" s="57" t="n">
        <f aca="false">D61/D$2*D$5*I$5</f>
        <v>134.422804532578</v>
      </c>
      <c r="J61" s="57" t="n">
        <f aca="false">E61/E$2*E$5*J$5</f>
        <v>0</v>
      </c>
      <c r="K61" s="57" t="n">
        <f aca="false">I61/MAX(I$8:I$107)*MAX(J$8:J$107)</f>
        <v>142.082129401218</v>
      </c>
      <c r="L61" s="57" t="n">
        <f aca="false">F61/F$2*F$5*L$5</f>
        <v>0</v>
      </c>
      <c r="M61" s="57" t="n">
        <f aca="false">G61/G$2*G$5*M$5</f>
        <v>0</v>
      </c>
      <c r="N61" s="57" t="n">
        <f aca="false">M61/MAX(M$8:M$107)*MAX(L$8:L$107)</f>
        <v>0</v>
      </c>
      <c r="O61" s="60"/>
      <c r="P61" s="60"/>
      <c r="Q61" s="60"/>
      <c r="R61" s="60" t="n">
        <f aca="false">MAX(J61:K61)</f>
        <v>142.082129401218</v>
      </c>
      <c r="S61" s="60" t="n">
        <f aca="false">MAX(L61,N61)</f>
        <v>0</v>
      </c>
      <c r="T61" s="60" t="n">
        <f aca="false">H61/H$2*H$5*T$5</f>
        <v>0</v>
      </c>
      <c r="U61" s="61" t="n">
        <f aca="false">SUM(R61+O61,S61+P61,T61+Q61)-MIN(R61+O61,S61+P61,T61+Q61)</f>
        <v>142.082129401218</v>
      </c>
      <c r="V61" s="99"/>
      <c r="W61" s="84"/>
      <c r="X61" s="84"/>
      <c r="Y61" s="84"/>
      <c r="Z61" s="57" t="n">
        <f aca="false">V61/V$2*V$5*Z$5</f>
        <v>0</v>
      </c>
      <c r="AA61" s="57" t="n">
        <f aca="false">W61/W$2*W$5*AA$5</f>
        <v>0</v>
      </c>
      <c r="AB61" s="57" t="n">
        <f aca="false">Z61/MAX(Z$8:Z$107)*MAX(AA$8:AA$107)</f>
        <v>0</v>
      </c>
      <c r="AC61" s="60"/>
      <c r="AD61" s="60"/>
      <c r="AE61" s="60"/>
      <c r="AF61" s="60" t="n">
        <f aca="false">MAX(AA61:AB61)</f>
        <v>0</v>
      </c>
      <c r="AG61" s="60" t="n">
        <f aca="false">X61/X$2*X$5*AG$5</f>
        <v>0</v>
      </c>
      <c r="AH61" s="60" t="n">
        <f aca="false">Y61/Y$2*Y$5*AH$5</f>
        <v>0</v>
      </c>
      <c r="AI61" s="61" t="n">
        <f aca="false">SUM(AF61+AC61,AG61+AD61,AH61+AE61)-MIN(AF61+AC61,AG61+AD61,AH61+AE61)</f>
        <v>0</v>
      </c>
      <c r="AJ61" s="84"/>
      <c r="AK61" s="84"/>
      <c r="AL61" s="10"/>
      <c r="AM61" s="60"/>
      <c r="AN61" s="60"/>
      <c r="AO61" s="66"/>
      <c r="AP61" s="60" t="n">
        <f aca="false">AJ61/AJ$2*AJ$5*AP$5</f>
        <v>0</v>
      </c>
      <c r="AQ61" s="60" t="n">
        <f aca="false">AK61/AK$2*AK$5*AQ$5</f>
        <v>0</v>
      </c>
      <c r="AR61" s="60" t="n">
        <f aca="false">AL61/AL$2*AL$5*AR$5</f>
        <v>0</v>
      </c>
      <c r="AS61" s="61" t="n">
        <f aca="false">SUM(AP61+AM61,AQ61+AN61,AR61+AO61)-MIN(AP61+AM61,AQ61+AN61,AR61+AO61)</f>
        <v>0</v>
      </c>
      <c r="AT61" s="100"/>
      <c r="AU61" s="130"/>
      <c r="AV61" s="88"/>
      <c r="AW61" s="88"/>
      <c r="AX61" s="88"/>
      <c r="AY61" s="89"/>
      <c r="AZ61" s="60" t="n">
        <f aca="false">AT61/AT$2*AT$5*AZ$5</f>
        <v>0</v>
      </c>
      <c r="BA61" s="60" t="n">
        <f aca="false">AU61/AU$2*AU$5*BA$5</f>
        <v>0</v>
      </c>
      <c r="BB61" s="60" t="n">
        <f aca="false">AV61/AV$2*AV$5*BB$5</f>
        <v>0</v>
      </c>
      <c r="BC61" s="61" t="n">
        <f aca="false">SUM(AZ61+AW61,BA61+AX61,BB61+AY61)-MIN(AZ61+AW61,BA61+AX61,BB61+AY61)</f>
        <v>0</v>
      </c>
      <c r="BD61" s="130"/>
      <c r="BE61" s="111"/>
      <c r="BF61" s="142"/>
      <c r="BG61" s="88"/>
      <c r="BH61" s="89"/>
      <c r="BJ61" s="60" t="n">
        <f aca="false">BD61/BD$2*BD$5*BJ$5</f>
        <v>0</v>
      </c>
      <c r="BK61" s="60" t="n">
        <f aca="false">BE61/BE$2*BE$5*BK$5</f>
        <v>0</v>
      </c>
      <c r="BL61" s="77" t="n">
        <f aca="false">BF61/BF$2*BF$5*BL$5</f>
        <v>0</v>
      </c>
      <c r="BM61" s="61" t="n">
        <f aca="false">SUM(BJ61+BG61,BK61+BH61,BL61+BI61)-MIN(BJ61+BG61,BK61+BH61,BL61+BI61)</f>
        <v>0</v>
      </c>
      <c r="BN61" s="130"/>
      <c r="BO61" s="111"/>
      <c r="BP61" s="142"/>
      <c r="BQ61" s="88"/>
      <c r="BR61" s="88"/>
      <c r="BS61" s="89"/>
      <c r="BT61" s="60" t="n">
        <f aca="false">BN61/BN$2*BN$5*BT$5</f>
        <v>0</v>
      </c>
      <c r="BU61" s="60" t="n">
        <f aca="false">BO61/BO$2*BO$5*BU$5</f>
        <v>0</v>
      </c>
      <c r="BV61" s="77" t="n">
        <f aca="false">BP61/BP$2*BP$5*BV$5</f>
        <v>0</v>
      </c>
      <c r="BW61" s="61" t="n">
        <f aca="false">SUM(BT61+BQ61,BU61+BR61,BV61+BS61)-MIN(BT61+BQ61,BU61+BR61,BV61+BS61)</f>
        <v>0</v>
      </c>
      <c r="BX61" s="111"/>
      <c r="BY61" s="156"/>
      <c r="BZ61" s="125"/>
      <c r="CA61" s="88"/>
      <c r="CB61" s="89"/>
      <c r="CD61" s="60" t="n">
        <f aca="false">BX61/BX$2*BX$5*CD$5</f>
        <v>0</v>
      </c>
      <c r="CE61" s="60" t="n">
        <f aca="false">BY61/BY$2*BY$5*CE$5</f>
        <v>0</v>
      </c>
      <c r="CF61" s="60" t="n">
        <f aca="false">BZ61/BZ$2*BZ$5*CF$5</f>
        <v>0</v>
      </c>
      <c r="CG61" s="61" t="n">
        <f aca="false">SUM(CD61+CA61,CE61+CB61,CF61+CC61)-MIN(CD61+CA61,CE61+CB61,CF61+CC61)</f>
        <v>0</v>
      </c>
      <c r="CI61" s="112" t="s">
        <v>32</v>
      </c>
      <c r="CJ61" s="113" t="s">
        <v>103</v>
      </c>
      <c r="CK61" s="114" t="n">
        <v>2021</v>
      </c>
      <c r="CL61" s="126" t="n">
        <f aca="false">$CF$5</f>
        <v>550</v>
      </c>
      <c r="CM61" s="165" t="n">
        <v>951.16</v>
      </c>
      <c r="CN61" s="115" t="n">
        <f aca="false">(CM61-900)/1000*CL61</f>
        <v>28.138</v>
      </c>
      <c r="CO61" s="116" t="n">
        <v>2022</v>
      </c>
    </row>
    <row r="62" customFormat="false" ht="12.9" hidden="false" customHeight="true" outlineLevel="0" collapsed="false">
      <c r="A62" s="52" t="n">
        <v>55</v>
      </c>
      <c r="B62" s="83" t="s">
        <v>124</v>
      </c>
      <c r="C62" s="53" t="s">
        <v>33</v>
      </c>
      <c r="D62" s="55"/>
      <c r="E62" s="84"/>
      <c r="F62" s="84"/>
      <c r="G62" s="84"/>
      <c r="H62" s="84"/>
      <c r="I62" s="57" t="n">
        <f aca="false">D62/D$2*D$5*I$5</f>
        <v>0</v>
      </c>
      <c r="J62" s="57" t="n">
        <f aca="false">E62/E$2*E$5*J$5</f>
        <v>0</v>
      </c>
      <c r="K62" s="57" t="n">
        <f aca="false">I62/MAX(I$8:I$107)*MAX(J$8:J$107)</f>
        <v>0</v>
      </c>
      <c r="L62" s="57" t="n">
        <f aca="false">F62/F$2*F$5*L$5</f>
        <v>0</v>
      </c>
      <c r="M62" s="57" t="n">
        <f aca="false">G62/G$2*G$5*M$5</f>
        <v>0</v>
      </c>
      <c r="N62" s="57" t="n">
        <f aca="false">M62/MAX(M$8:M$107)*MAX(L$8:L$107)</f>
        <v>0</v>
      </c>
      <c r="O62" s="60"/>
      <c r="P62" s="60"/>
      <c r="Q62" s="60"/>
      <c r="R62" s="60" t="n">
        <f aca="false">MAX(J62:K62)</f>
        <v>0</v>
      </c>
      <c r="S62" s="60" t="n">
        <f aca="false">MAX(L62,N62)</f>
        <v>0</v>
      </c>
      <c r="T62" s="60" t="n">
        <f aca="false">H62/H$2*H$5*T$5</f>
        <v>0</v>
      </c>
      <c r="U62" s="61" t="n">
        <f aca="false">SUM(R62+O62,S62+P62,T62+Q62)-MIN(R62+O62,S62+P62,T62+Q62)</f>
        <v>0</v>
      </c>
      <c r="V62" s="99"/>
      <c r="W62" s="84"/>
      <c r="X62" s="84"/>
      <c r="Y62" s="84"/>
      <c r="Z62" s="57" t="n">
        <f aca="false">V62/V$2*V$5*Z$5</f>
        <v>0</v>
      </c>
      <c r="AA62" s="57" t="n">
        <f aca="false">W62/W$2*W$5*AA$5</f>
        <v>0</v>
      </c>
      <c r="AB62" s="57" t="n">
        <f aca="false">Z62/MAX(Z$8:Z$107)*MAX(AA$8:AA$107)</f>
        <v>0</v>
      </c>
      <c r="AC62" s="60"/>
      <c r="AD62" s="60"/>
      <c r="AE62" s="60"/>
      <c r="AF62" s="60" t="n">
        <f aca="false">MAX(AA62:AB62)</f>
        <v>0</v>
      </c>
      <c r="AG62" s="60" t="n">
        <f aca="false">X62/X$2*X$5*AG$5</f>
        <v>0</v>
      </c>
      <c r="AH62" s="60" t="n">
        <f aca="false">Y62/Y$2*Y$5*AH$5</f>
        <v>0</v>
      </c>
      <c r="AI62" s="61" t="n">
        <f aca="false">SUM(AF62+AC62,AG62+AD62,AH62+AE62)-MIN(AF62+AC62,AG62+AD62,AH62+AE62)</f>
        <v>0</v>
      </c>
      <c r="AJ62" s="84"/>
      <c r="AK62" s="84"/>
      <c r="AL62" s="10"/>
      <c r="AM62" s="60"/>
      <c r="AN62" s="60"/>
      <c r="AO62" s="66"/>
      <c r="AP62" s="60" t="n">
        <f aca="false">AJ62/AJ$2*AJ$5*AP$5</f>
        <v>0</v>
      </c>
      <c r="AQ62" s="60" t="n">
        <f aca="false">AK62/AK$2*AK$5*AQ$5</f>
        <v>0</v>
      </c>
      <c r="AR62" s="60" t="n">
        <f aca="false">AL62/AL$2*AL$5*AR$5</f>
        <v>0</v>
      </c>
      <c r="AS62" s="61" t="n">
        <f aca="false">SUM(AP62+AM62,AQ62+AN62,AR62+AO62)-MIN(AP62+AM62,AQ62+AN62,AR62+AO62)</f>
        <v>0</v>
      </c>
      <c r="AT62" s="100"/>
      <c r="AU62" s="130"/>
      <c r="AV62" s="88"/>
      <c r="AW62" s="88"/>
      <c r="AX62" s="88"/>
      <c r="AY62" s="89"/>
      <c r="AZ62" s="60" t="n">
        <f aca="false">AT62/AT$2*AT$5*AZ$5</f>
        <v>0</v>
      </c>
      <c r="BA62" s="60" t="n">
        <f aca="false">AU62/AU$2*AU$5*BA$5</f>
        <v>0</v>
      </c>
      <c r="BB62" s="60" t="n">
        <f aca="false">AV62/AV$2*AV$5*BB$5</f>
        <v>0</v>
      </c>
      <c r="BC62" s="61" t="n">
        <f aca="false">SUM(AZ62+AW62,BA62+AX62,BB62+AY62)-MIN(AZ62+AW62,BA62+AX62,BB62+AY62)</f>
        <v>0</v>
      </c>
      <c r="BD62" s="130"/>
      <c r="BE62" s="111"/>
      <c r="BF62" s="142"/>
      <c r="BG62" s="88"/>
      <c r="BH62" s="89"/>
      <c r="BJ62" s="60" t="n">
        <f aca="false">BD62/BD$2*BD$5*BJ$5</f>
        <v>0</v>
      </c>
      <c r="BK62" s="60" t="n">
        <f aca="false">BE62/BE$2*BE$5*BK$5</f>
        <v>0</v>
      </c>
      <c r="BL62" s="77" t="n">
        <f aca="false">BF62/BF$2*BF$5*BL$5</f>
        <v>0</v>
      </c>
      <c r="BM62" s="61" t="n">
        <f aca="false">SUM(BJ62+BG62,BK62+BH62,BL62+BI62)-MIN(BJ62+BG62,BK62+BH62,BL62+BI62)</f>
        <v>0</v>
      </c>
      <c r="BN62" s="130"/>
      <c r="BO62" s="111"/>
      <c r="BP62" s="142"/>
      <c r="BQ62" s="88"/>
      <c r="BR62" s="88"/>
      <c r="BS62" s="89"/>
      <c r="BT62" s="60" t="n">
        <f aca="false">BN62/BN$2*BN$5*BT$5</f>
        <v>0</v>
      </c>
      <c r="BU62" s="60" t="n">
        <f aca="false">BO62/BO$2*BO$5*BU$5</f>
        <v>0</v>
      </c>
      <c r="BV62" s="77" t="n">
        <f aca="false">BP62/BP$2*BP$5*BV$5</f>
        <v>0</v>
      </c>
      <c r="BW62" s="61" t="n">
        <f aca="false">SUM(BT62+BQ62,BU62+BR62,BV62+BS62)-MIN(BT62+BQ62,BU62+BR62,BV62+BS62)</f>
        <v>0</v>
      </c>
      <c r="BX62" s="111"/>
      <c r="BY62" s="156"/>
      <c r="BZ62" s="125"/>
      <c r="CA62" s="88"/>
      <c r="CB62" s="89"/>
      <c r="CD62" s="60" t="n">
        <f aca="false">BX62/BX$2*BX$5*CD$5</f>
        <v>0</v>
      </c>
      <c r="CE62" s="60" t="n">
        <f aca="false">BY62/BY$2*BY$5*CE$5</f>
        <v>0</v>
      </c>
      <c r="CF62" s="60" t="n">
        <f aca="false">BZ62/BZ$2*BZ$5*CF$5</f>
        <v>0</v>
      </c>
      <c r="CG62" s="61" t="n">
        <f aca="false">SUM(CD62+CA62,CE62+CB62,CF62+CC62)-MIN(CD62+CA62,CE62+CB62,CF62+CC62)</f>
        <v>0</v>
      </c>
    </row>
    <row r="63" customFormat="false" ht="12.9" hidden="false" customHeight="true" outlineLevel="0" collapsed="false">
      <c r="A63" s="52" t="n">
        <v>56</v>
      </c>
      <c r="B63" s="83" t="s">
        <v>125</v>
      </c>
      <c r="C63" s="166" t="s">
        <v>31</v>
      </c>
      <c r="D63" s="84"/>
      <c r="E63" s="84"/>
      <c r="F63" s="84"/>
      <c r="G63" s="55"/>
      <c r="H63" s="107" t="n">
        <v>3742</v>
      </c>
      <c r="I63" s="57" t="n">
        <f aca="false">D63/D$2*D$5*I$5</f>
        <v>0</v>
      </c>
      <c r="J63" s="57" t="n">
        <f aca="false">E63/E$2*E$5*J$5</f>
        <v>0</v>
      </c>
      <c r="K63" s="57" t="n">
        <f aca="false">I63/MAX(I$8:I$107)*MAX(J$8:J$107)</f>
        <v>0</v>
      </c>
      <c r="L63" s="57" t="n">
        <f aca="false">F63/F$2*F$5*L$5</f>
        <v>0</v>
      </c>
      <c r="M63" s="57" t="n">
        <f aca="false">G63/G$2*G$5*M$5</f>
        <v>0</v>
      </c>
      <c r="N63" s="57" t="n">
        <f aca="false">M63/MAX(M$8:M$107)*MAX(L$8:L$107)</f>
        <v>0</v>
      </c>
      <c r="O63" s="60"/>
      <c r="P63" s="60"/>
      <c r="Q63" s="60"/>
      <c r="R63" s="60" t="n">
        <f aca="false">MAX(J63:K63)</f>
        <v>0</v>
      </c>
      <c r="S63" s="60" t="n">
        <f aca="false">MAX(L63,N63)</f>
        <v>0</v>
      </c>
      <c r="T63" s="60" t="n">
        <f aca="false">H63/H$2*H$5*T$5</f>
        <v>221.873652436395</v>
      </c>
      <c r="U63" s="61" t="n">
        <f aca="false">SUM(R63+O63,S63+P63,T63+Q63)-MIN(R63+O63,S63+P63,T63+Q63)</f>
        <v>221.873652436395</v>
      </c>
      <c r="V63" s="99"/>
      <c r="W63" s="55"/>
      <c r="X63" s="107" t="n">
        <v>3742</v>
      </c>
      <c r="Y63" s="107"/>
      <c r="Z63" s="57" t="n">
        <f aca="false">V63/V$2*V$5*Z$5</f>
        <v>0</v>
      </c>
      <c r="AA63" s="57" t="n">
        <f aca="false">W63/W$2*W$5*AA$5</f>
        <v>0</v>
      </c>
      <c r="AB63" s="57" t="n">
        <f aca="false">Z63/MAX(Z$8:Z$107)*MAX(AA$8:AA$107)</f>
        <v>0</v>
      </c>
      <c r="AC63" s="60"/>
      <c r="AD63" s="60"/>
      <c r="AE63" s="60"/>
      <c r="AF63" s="60" t="n">
        <f aca="false">MAX(AA63:AB63)</f>
        <v>0</v>
      </c>
      <c r="AG63" s="60" t="n">
        <f aca="false">X63/X$2*X$5*AG$5</f>
        <v>181.53298835705</v>
      </c>
      <c r="AH63" s="60" t="n">
        <f aca="false">Y63/Y$2*Y$5*AH$5</f>
        <v>0</v>
      </c>
      <c r="AI63" s="61" t="n">
        <f aca="false">SUM(AF63+AC63,AG63+AD63,AH63+AE63)-MIN(AF63+AC63,AG63+AD63,AH63+AE63)</f>
        <v>181.53298835705</v>
      </c>
      <c r="AJ63" s="107" t="n">
        <v>3742</v>
      </c>
      <c r="AK63" s="107"/>
      <c r="AL63" s="10"/>
      <c r="AM63" s="60"/>
      <c r="AN63" s="60"/>
      <c r="AO63" s="66"/>
      <c r="AP63" s="60" t="n">
        <f aca="false">AJ63/AJ$2*AJ$5*AP$5</f>
        <v>171.447822337214</v>
      </c>
      <c r="AQ63" s="60" t="n">
        <f aca="false">AK63/AK$2*AK$5*AQ$5</f>
        <v>0</v>
      </c>
      <c r="AR63" s="60" t="n">
        <f aca="false">AL63/AL$2*AL$5*AR$5</f>
        <v>0</v>
      </c>
      <c r="AS63" s="61" t="n">
        <f aca="false">SUM(AP63+AM63,AQ63+AN63,AR63+AO63)-MIN(AP63+AM63,AQ63+AN63,AR63+AO63)</f>
        <v>171.447822337214</v>
      </c>
      <c r="AT63" s="134"/>
      <c r="AU63" s="130"/>
      <c r="AV63" s="88"/>
      <c r="AW63" s="88"/>
      <c r="AX63" s="88"/>
      <c r="AY63" s="89"/>
      <c r="AZ63" s="60" t="n">
        <f aca="false">AT63/AT$2*AT$5*AZ$5</f>
        <v>0</v>
      </c>
      <c r="BA63" s="60" t="n">
        <f aca="false">AU63/AU$2*AU$5*BA$5</f>
        <v>0</v>
      </c>
      <c r="BB63" s="60" t="n">
        <f aca="false">AV63/AV$2*AV$5*BB$5</f>
        <v>0</v>
      </c>
      <c r="BC63" s="61" t="n">
        <f aca="false">SUM(AZ63+AW63,BA63+AX63,BB63+AY63)-MIN(AZ63+AW63,BA63+AX63,BB63+AY63)</f>
        <v>0</v>
      </c>
      <c r="BD63" s="130"/>
      <c r="BE63" s="111"/>
      <c r="BF63" s="142"/>
      <c r="BG63" s="88"/>
      <c r="BH63" s="89"/>
      <c r="BJ63" s="60" t="n">
        <f aca="false">BD63/BD$2*BD$5*BJ$5</f>
        <v>0</v>
      </c>
      <c r="BK63" s="60" t="n">
        <f aca="false">BE63/BE$2*BE$5*BK$5</f>
        <v>0</v>
      </c>
      <c r="BL63" s="77" t="n">
        <f aca="false">BF63/BF$2*BF$5*BL$5</f>
        <v>0</v>
      </c>
      <c r="BM63" s="61" t="n">
        <f aca="false">SUM(BJ63+BG63,BK63+BH63,BL63+BI63)-MIN(BJ63+BG63,BK63+BH63,BL63+BI63)</f>
        <v>0</v>
      </c>
      <c r="BN63" s="130"/>
      <c r="BO63" s="111"/>
      <c r="BP63" s="142"/>
      <c r="BQ63" s="88"/>
      <c r="BR63" s="88"/>
      <c r="BS63" s="89"/>
      <c r="BT63" s="60" t="n">
        <f aca="false">BN63/BN$2*BN$5*BT$5</f>
        <v>0</v>
      </c>
      <c r="BU63" s="60" t="n">
        <f aca="false">BO63/BO$2*BO$5*BU$5</f>
        <v>0</v>
      </c>
      <c r="BV63" s="77" t="n">
        <f aca="false">BP63/BP$2*BP$5*BV$5</f>
        <v>0</v>
      </c>
      <c r="BW63" s="61" t="n">
        <f aca="false">SUM(BT63+BQ63,BU63+BR63,BV63+BS63)-MIN(BT63+BQ63,BU63+BR63,BV63+BS63)</f>
        <v>0</v>
      </c>
      <c r="BX63" s="111"/>
      <c r="BY63" s="156"/>
      <c r="BZ63" s="125"/>
      <c r="CA63" s="88"/>
      <c r="CB63" s="89"/>
      <c r="CD63" s="60" t="n">
        <f aca="false">BX63/BX$2*BX$5*CD$5</f>
        <v>0</v>
      </c>
      <c r="CE63" s="60" t="n">
        <f aca="false">BY63/BY$2*BY$5*CE$5</f>
        <v>0</v>
      </c>
      <c r="CF63" s="60" t="n">
        <f aca="false">BZ63/BZ$2*BZ$5*CF$5</f>
        <v>0</v>
      </c>
      <c r="CG63" s="61" t="n">
        <f aca="false">SUM(CD63+CA63,CE63+CB63,CF63+CC63)-MIN(CD63+CA63,CE63+CB63,CF63+CC63)</f>
        <v>0</v>
      </c>
      <c r="CI63" s="167" t="s">
        <v>126</v>
      </c>
      <c r="CJ63" s="167"/>
      <c r="CK63" s="167"/>
      <c r="CL63" s="167"/>
      <c r="CM63" s="167"/>
      <c r="CN63" s="167"/>
      <c r="CO63" s="167"/>
      <c r="CP63" s="167"/>
    </row>
    <row r="64" customFormat="false" ht="12.9" hidden="false" customHeight="true" outlineLevel="0" collapsed="false">
      <c r="A64" s="52" t="n">
        <v>57</v>
      </c>
      <c r="B64" s="83" t="s">
        <v>127</v>
      </c>
      <c r="C64" s="53" t="s">
        <v>31</v>
      </c>
      <c r="D64" s="55"/>
      <c r="E64" s="84"/>
      <c r="F64" s="84"/>
      <c r="G64" s="55"/>
      <c r="H64" s="84"/>
      <c r="I64" s="57" t="n">
        <f aca="false">D64/D$2*D$5*I$5</f>
        <v>0</v>
      </c>
      <c r="J64" s="57" t="n">
        <f aca="false">E64/E$2*E$5*J$5</f>
        <v>0</v>
      </c>
      <c r="K64" s="57" t="n">
        <f aca="false">I64/MAX(I$8:I$107)*MAX(J$8:J$107)</f>
        <v>0</v>
      </c>
      <c r="L64" s="57" t="n">
        <f aca="false">F64/F$2*F$5*L$5</f>
        <v>0</v>
      </c>
      <c r="M64" s="57" t="n">
        <f aca="false">G64/G$2*G$5*M$5</f>
        <v>0</v>
      </c>
      <c r="N64" s="57" t="n">
        <f aca="false">M64/MAX(M$8:M$107)*MAX(L$8:L$107)</f>
        <v>0</v>
      </c>
      <c r="O64" s="60"/>
      <c r="P64" s="60"/>
      <c r="Q64" s="60"/>
      <c r="R64" s="60" t="n">
        <f aca="false">MAX(J64:K64)</f>
        <v>0</v>
      </c>
      <c r="S64" s="60" t="n">
        <f aca="false">MAX(L64,N64)</f>
        <v>0</v>
      </c>
      <c r="T64" s="60" t="n">
        <f aca="false">H64/H$2*H$5*T$5</f>
        <v>0</v>
      </c>
      <c r="U64" s="61" t="n">
        <f aca="false">SUM(R64+O64,S64+P64,T64+Q64)-MIN(R64+O64,S64+P64,T64+Q64)</f>
        <v>0</v>
      </c>
      <c r="V64" s="99"/>
      <c r="W64" s="55"/>
      <c r="X64" s="84"/>
      <c r="Y64" s="84"/>
      <c r="Z64" s="57" t="n">
        <f aca="false">V64/V$2*V$5*Z$5</f>
        <v>0</v>
      </c>
      <c r="AA64" s="57" t="n">
        <f aca="false">W64/W$2*W$5*AA$5</f>
        <v>0</v>
      </c>
      <c r="AB64" s="57" t="n">
        <f aca="false">Z64/MAX(Z$8:Z$107)*MAX(AA$8:AA$107)</f>
        <v>0</v>
      </c>
      <c r="AC64" s="60"/>
      <c r="AD64" s="60"/>
      <c r="AE64" s="60"/>
      <c r="AF64" s="60" t="n">
        <f aca="false">MAX(AA64:AB64)</f>
        <v>0</v>
      </c>
      <c r="AG64" s="60" t="n">
        <f aca="false">X64/X$2*X$5*AG$5</f>
        <v>0</v>
      </c>
      <c r="AH64" s="60" t="n">
        <f aca="false">Y64/Y$2*Y$5*AH$5</f>
        <v>0</v>
      </c>
      <c r="AI64" s="61" t="n">
        <f aca="false">SUM(AF64+AC64,AG64+AD64,AH64+AE64)-MIN(AF64+AC64,AG64+AD64,AH64+AE64)</f>
        <v>0</v>
      </c>
      <c r="AJ64" s="84"/>
      <c r="AK64" s="84"/>
      <c r="AL64" s="10"/>
      <c r="AM64" s="60"/>
      <c r="AN64" s="60"/>
      <c r="AO64" s="66"/>
      <c r="AP64" s="60" t="n">
        <f aca="false">AJ64/AJ$2*AJ$5*AP$5</f>
        <v>0</v>
      </c>
      <c r="AQ64" s="60" t="n">
        <f aca="false">AK64/AK$2*AK$5*AQ$5</f>
        <v>0</v>
      </c>
      <c r="AR64" s="60" t="n">
        <f aca="false">AL64/AL$2*AL$5*AR$5</f>
        <v>0</v>
      </c>
      <c r="AS64" s="61" t="n">
        <f aca="false">SUM(AP64+AM64,AQ64+AN64,AR64+AO64)-MIN(AP64+AM64,AQ64+AN64,AR64+AO64)</f>
        <v>0</v>
      </c>
      <c r="AT64" s="100"/>
      <c r="AU64" s="130"/>
      <c r="AV64" s="88"/>
      <c r="AW64" s="88"/>
      <c r="AX64" s="88"/>
      <c r="AY64" s="89"/>
      <c r="AZ64" s="60" t="n">
        <f aca="false">AT64/AT$2*AT$5*AZ$5</f>
        <v>0</v>
      </c>
      <c r="BA64" s="60" t="n">
        <f aca="false">AU64/AU$2*AU$5*BA$5</f>
        <v>0</v>
      </c>
      <c r="BB64" s="60" t="n">
        <f aca="false">AV64/AV$2*AV$5*BB$5</f>
        <v>0</v>
      </c>
      <c r="BC64" s="61" t="n">
        <f aca="false">SUM(AZ64+AW64,BA64+AX64,BB64+AY64)-MIN(AZ64+AW64,BA64+AX64,BB64+AY64)</f>
        <v>0</v>
      </c>
      <c r="BD64" s="130"/>
      <c r="BE64" s="111"/>
      <c r="BF64" s="142"/>
      <c r="BG64" s="88"/>
      <c r="BH64" s="89"/>
      <c r="BJ64" s="60" t="n">
        <f aca="false">BD64/BD$2*BD$5*BJ$5</f>
        <v>0</v>
      </c>
      <c r="BK64" s="60" t="n">
        <f aca="false">BE64/BE$2*BE$5*BK$5</f>
        <v>0</v>
      </c>
      <c r="BL64" s="77" t="n">
        <f aca="false">BF64/BF$2*BF$5*BL$5</f>
        <v>0</v>
      </c>
      <c r="BM64" s="61" t="n">
        <f aca="false">SUM(BJ64+BG64,BK64+BH64,BL64+BI64)-MIN(BJ64+BG64,BK64+BH64,BL64+BI64)</f>
        <v>0</v>
      </c>
      <c r="BN64" s="130"/>
      <c r="BO64" s="111"/>
      <c r="BP64" s="142"/>
      <c r="BQ64" s="88"/>
      <c r="BR64" s="88"/>
      <c r="BS64" s="89"/>
      <c r="BT64" s="60" t="n">
        <f aca="false">BN64/BN$2*BN$5*BT$5</f>
        <v>0</v>
      </c>
      <c r="BU64" s="60" t="n">
        <f aca="false">BO64/BO$2*BO$5*BU$5</f>
        <v>0</v>
      </c>
      <c r="BV64" s="77" t="n">
        <f aca="false">BP64/BP$2*BP$5*BV$5</f>
        <v>0</v>
      </c>
      <c r="BW64" s="61" t="n">
        <f aca="false">SUM(BT64+BQ64,BU64+BR64,BV64+BS64)-MIN(BT64+BQ64,BU64+BR64,BV64+BS64)</f>
        <v>0</v>
      </c>
      <c r="BX64" s="111"/>
      <c r="BY64" s="156"/>
      <c r="BZ64" s="125"/>
      <c r="CA64" s="88"/>
      <c r="CB64" s="89"/>
      <c r="CD64" s="60" t="n">
        <f aca="false">BX64/BX$2*BX$5*CD$5</f>
        <v>0</v>
      </c>
      <c r="CE64" s="60" t="n">
        <f aca="false">BY64/BY$2*BY$5*CE$5</f>
        <v>0</v>
      </c>
      <c r="CF64" s="60" t="n">
        <f aca="false">BZ64/BZ$2*BZ$5*CF$5</f>
        <v>0</v>
      </c>
      <c r="CG64" s="61" t="n">
        <f aca="false">SUM(CD64+CA64,CE64+CB64,CF64+CC64)-MIN(CD64+CA64,CE64+CB64,CF64+CC64)</f>
        <v>0</v>
      </c>
      <c r="CI64" s="105" t="s">
        <v>12</v>
      </c>
      <c r="CJ64" s="105" t="s">
        <v>36</v>
      </c>
      <c r="CK64" s="105" t="s">
        <v>37</v>
      </c>
      <c r="CL64" s="106" t="s">
        <v>38</v>
      </c>
      <c r="CM64" s="106" t="s">
        <v>128</v>
      </c>
      <c r="CN64" s="106" t="s">
        <v>129</v>
      </c>
      <c r="CO64" s="97" t="s">
        <v>41</v>
      </c>
      <c r="CP64" s="97"/>
    </row>
    <row r="65" customFormat="false" ht="12.9" hidden="false" customHeight="true" outlineLevel="0" collapsed="false">
      <c r="A65" s="52" t="n">
        <v>58</v>
      </c>
      <c r="B65" s="83" t="s">
        <v>130</v>
      </c>
      <c r="C65" s="155" t="s">
        <v>43</v>
      </c>
      <c r="D65" s="55"/>
      <c r="E65" s="56" t="n">
        <v>1635</v>
      </c>
      <c r="F65" s="55"/>
      <c r="G65" s="55"/>
      <c r="H65" s="55"/>
      <c r="I65" s="57" t="n">
        <f aca="false">D65/D$2*D$5*I$5</f>
        <v>0</v>
      </c>
      <c r="J65" s="57" t="n">
        <f aca="false">E65/E$2*E$5*J$5</f>
        <v>157.221076944291</v>
      </c>
      <c r="K65" s="57" t="n">
        <f aca="false">I65/MAX(I$8:I$107)*MAX(J$8:J$107)</f>
        <v>0</v>
      </c>
      <c r="L65" s="57" t="n">
        <f aca="false">F65/F$2*F$5*L$5</f>
        <v>0</v>
      </c>
      <c r="M65" s="57" t="n">
        <f aca="false">G65/G$2*G$5*M$5</f>
        <v>0</v>
      </c>
      <c r="N65" s="57" t="n">
        <f aca="false">M65/MAX(M$8:M$107)*MAX(L$8:L$107)</f>
        <v>0</v>
      </c>
      <c r="O65" s="60"/>
      <c r="P65" s="60"/>
      <c r="Q65" s="60"/>
      <c r="R65" s="60" t="n">
        <f aca="false">MAX(J65:K65)</f>
        <v>157.221076944291</v>
      </c>
      <c r="S65" s="60" t="n">
        <f aca="false">MAX(L65,N65)</f>
        <v>0</v>
      </c>
      <c r="T65" s="60" t="n">
        <f aca="false">H65/H$2*H$5*T$5</f>
        <v>0</v>
      </c>
      <c r="U65" s="61" t="n">
        <f aca="false">SUM(R65+O65,S65+P65,T65+Q65)-MIN(R65+O65,S65+P65,T65+Q65)</f>
        <v>157.221076944291</v>
      </c>
      <c r="V65" s="108"/>
      <c r="W65" s="55"/>
      <c r="X65" s="55"/>
      <c r="Y65" s="55"/>
      <c r="Z65" s="57" t="n">
        <f aca="false">V65/V$2*V$5*Z$5</f>
        <v>0</v>
      </c>
      <c r="AA65" s="57" t="n">
        <f aca="false">W65/W$2*W$5*AA$5</f>
        <v>0</v>
      </c>
      <c r="AB65" s="57" t="n">
        <f aca="false">Z65/MAX(Z$8:Z$107)*MAX(AA$8:AA$107)</f>
        <v>0</v>
      </c>
      <c r="AC65" s="60"/>
      <c r="AD65" s="60"/>
      <c r="AE65" s="60"/>
      <c r="AF65" s="60" t="n">
        <f aca="false">MAX(AA65:AB65)</f>
        <v>0</v>
      </c>
      <c r="AG65" s="60" t="n">
        <f aca="false">X65/X$2*X$5*AG$5</f>
        <v>0</v>
      </c>
      <c r="AH65" s="60" t="n">
        <f aca="false">Y65/Y$2*Y$5*AH$5</f>
        <v>0</v>
      </c>
      <c r="AI65" s="61" t="n">
        <f aca="false">SUM(AF65+AC65,AG65+AD65,AH65+AE65)-MIN(AF65+AC65,AG65+AD65,AH65+AE65)</f>
        <v>0</v>
      </c>
      <c r="AJ65" s="55"/>
      <c r="AK65" s="55"/>
      <c r="AL65" s="10"/>
      <c r="AM65" s="60"/>
      <c r="AN65" s="60"/>
      <c r="AO65" s="66"/>
      <c r="AP65" s="60" t="n">
        <f aca="false">AJ65/AJ$2*AJ$5*AP$5</f>
        <v>0</v>
      </c>
      <c r="AQ65" s="60" t="n">
        <f aca="false">AK65/AK$2*AK$5*AQ$5</f>
        <v>0</v>
      </c>
      <c r="AR65" s="60" t="n">
        <f aca="false">AL65/AL$2*AL$5*AR$5</f>
        <v>0</v>
      </c>
      <c r="AS65" s="61" t="n">
        <f aca="false">SUM(AP65+AM65,AQ65+AN65,AR65+AO65)-MIN(AP65+AM65,AQ65+AN65,AR65+AO65)</f>
        <v>0</v>
      </c>
      <c r="AT65" s="132"/>
      <c r="AU65" s="130"/>
      <c r="AV65" s="88"/>
      <c r="AW65" s="88"/>
      <c r="AX65" s="88"/>
      <c r="AY65" s="89"/>
      <c r="AZ65" s="60" t="n">
        <f aca="false">AT65/AT$2*AT$5*AZ$5</f>
        <v>0</v>
      </c>
      <c r="BA65" s="60" t="n">
        <f aca="false">AU65/AU$2*AU$5*BA$5</f>
        <v>0</v>
      </c>
      <c r="BB65" s="60" t="n">
        <f aca="false">AV65/AV$2*AV$5*BB$5</f>
        <v>0</v>
      </c>
      <c r="BC65" s="61" t="n">
        <f aca="false">SUM(AZ65+AW65,BA65+AX65,BB65+AY65)-MIN(AZ65+AW65,BA65+AX65,BB65+AY65)</f>
        <v>0</v>
      </c>
      <c r="BD65" s="130"/>
      <c r="BE65" s="111"/>
      <c r="BF65" s="142"/>
      <c r="BG65" s="88"/>
      <c r="BH65" s="89"/>
      <c r="BI65" s="102"/>
      <c r="BJ65" s="60" t="n">
        <f aca="false">BD65/BD$2*BD$5*BJ$5</f>
        <v>0</v>
      </c>
      <c r="BK65" s="60" t="n">
        <f aca="false">BE65/BE$2*BE$5*BK$5</f>
        <v>0</v>
      </c>
      <c r="BL65" s="77" t="n">
        <f aca="false">BF65/BF$2*BF$5*BL$5</f>
        <v>0</v>
      </c>
      <c r="BM65" s="61" t="n">
        <f aca="false">SUM(BJ65+BG65,BK65+BH65,BL65+BI65)-MIN(BJ65+BG65,BK65+BH65,BL65+BI65)</f>
        <v>0</v>
      </c>
      <c r="BN65" s="130"/>
      <c r="BO65" s="111"/>
      <c r="BP65" s="142"/>
      <c r="BQ65" s="88"/>
      <c r="BR65" s="88"/>
      <c r="BS65" s="89"/>
      <c r="BT65" s="60" t="n">
        <f aca="false">BN65/BN$2*BN$5*BT$5</f>
        <v>0</v>
      </c>
      <c r="BU65" s="60" t="n">
        <f aca="false">BO65/BO$2*BO$5*BU$5</f>
        <v>0</v>
      </c>
      <c r="BV65" s="77" t="n">
        <f aca="false">BP65/BP$2*BP$5*BV$5</f>
        <v>0</v>
      </c>
      <c r="BW65" s="61" t="n">
        <f aca="false">SUM(BT65+BQ65,BU65+BR65,BV65+BS65)-MIN(BT65+BQ65,BU65+BR65,BV65+BS65)</f>
        <v>0</v>
      </c>
      <c r="BX65" s="111"/>
      <c r="BY65" s="156"/>
      <c r="BZ65" s="125"/>
      <c r="CA65" s="88"/>
      <c r="CB65" s="89"/>
      <c r="CD65" s="60" t="n">
        <f aca="false">BX65/BX$2*BX$5*CD$5</f>
        <v>0</v>
      </c>
      <c r="CE65" s="60" t="n">
        <f aca="false">BY65/BY$2*BY$5*CE$5</f>
        <v>0</v>
      </c>
      <c r="CF65" s="60" t="n">
        <f aca="false">BZ65/BZ$2*BZ$5*CF$5</f>
        <v>0</v>
      </c>
      <c r="CG65" s="61" t="n">
        <f aca="false">SUM(CD65+CA65,CE65+CB65,CF65+CC65)-MIN(CD65+CA65,CE65+CB65,CF65+CC65)</f>
        <v>0</v>
      </c>
      <c r="CI65" s="168" t="s">
        <v>47</v>
      </c>
      <c r="CJ65" s="1" t="s">
        <v>131</v>
      </c>
      <c r="CK65" s="114" t="n">
        <v>2020</v>
      </c>
      <c r="CL65" s="115" t="n">
        <f aca="false">$BV$5</f>
        <v>550</v>
      </c>
      <c r="CM65" s="115" t="n">
        <v>450</v>
      </c>
      <c r="CN65" s="115" t="n">
        <f aca="false">$BU$5</f>
        <v>450</v>
      </c>
      <c r="CO65" s="115" t="n">
        <f aca="false">CL65*(0.95*CM65/CN65)</f>
        <v>522.5</v>
      </c>
      <c r="CP65" s="116" t="n">
        <v>2021</v>
      </c>
    </row>
    <row r="66" customFormat="false" ht="12.9" hidden="false" customHeight="true" outlineLevel="0" collapsed="false">
      <c r="A66" s="52" t="n">
        <v>59</v>
      </c>
      <c r="B66" s="83" t="s">
        <v>132</v>
      </c>
      <c r="C66" s="53" t="s">
        <v>33</v>
      </c>
      <c r="D66" s="55"/>
      <c r="E66" s="55"/>
      <c r="F66" s="55"/>
      <c r="G66" s="55"/>
      <c r="H66" s="84"/>
      <c r="I66" s="57" t="n">
        <f aca="false">D66/D$2*D$5*I$5</f>
        <v>0</v>
      </c>
      <c r="J66" s="57" t="n">
        <f aca="false">E66/E$2*E$5*J$5</f>
        <v>0</v>
      </c>
      <c r="K66" s="57" t="n">
        <f aca="false">I66/MAX(I$8:I$107)*MAX(J$8:J$107)</f>
        <v>0</v>
      </c>
      <c r="L66" s="57" t="n">
        <f aca="false">F66/F$2*F$5*L$5</f>
        <v>0</v>
      </c>
      <c r="M66" s="57" t="n">
        <f aca="false">G66/G$2*G$5*M$5</f>
        <v>0</v>
      </c>
      <c r="N66" s="57" t="n">
        <f aca="false">M66/MAX(M$8:M$107)*MAX(L$8:L$107)</f>
        <v>0</v>
      </c>
      <c r="O66" s="60"/>
      <c r="P66" s="60"/>
      <c r="Q66" s="60"/>
      <c r="R66" s="60" t="n">
        <f aca="false">MAX(J66:K66)</f>
        <v>0</v>
      </c>
      <c r="S66" s="60" t="n">
        <f aca="false">MAX(L66,N66)</f>
        <v>0</v>
      </c>
      <c r="T66" s="60" t="n">
        <f aca="false">H66/H$2*H$5*T$5</f>
        <v>0</v>
      </c>
      <c r="U66" s="61" t="n">
        <f aca="false">SUM(R66+O66,S66+P66,T66+Q66)-MIN(R66+O66,S66+P66,T66+Q66)</f>
        <v>0</v>
      </c>
      <c r="V66" s="108"/>
      <c r="W66" s="55"/>
      <c r="X66" s="84"/>
      <c r="Y66" s="84"/>
      <c r="Z66" s="57" t="n">
        <f aca="false">V66/V$2*V$5*Z$5</f>
        <v>0</v>
      </c>
      <c r="AA66" s="57" t="n">
        <f aca="false">W66/W$2*W$5*AA$5</f>
        <v>0</v>
      </c>
      <c r="AB66" s="57" t="n">
        <f aca="false">Z66/MAX(Z$8:Z$107)*MAX(AA$8:AA$107)</f>
        <v>0</v>
      </c>
      <c r="AC66" s="60"/>
      <c r="AD66" s="60"/>
      <c r="AE66" s="60"/>
      <c r="AF66" s="60" t="n">
        <f aca="false">MAX(AA66:AB66)</f>
        <v>0</v>
      </c>
      <c r="AG66" s="60" t="n">
        <f aca="false">X66/X$2*X$5*AG$5</f>
        <v>0</v>
      </c>
      <c r="AH66" s="60" t="n">
        <f aca="false">Y66/Y$2*Y$5*AH$5</f>
        <v>0</v>
      </c>
      <c r="AI66" s="61" t="n">
        <f aca="false">SUM(AF66+AC66,AG66+AD66,AH66+AE66)-MIN(AF66+AC66,AG66+AD66,AH66+AE66)</f>
        <v>0</v>
      </c>
      <c r="AJ66" s="84"/>
      <c r="AK66" s="84"/>
      <c r="AL66" s="10"/>
      <c r="AM66" s="60"/>
      <c r="AN66" s="60"/>
      <c r="AO66" s="66"/>
      <c r="AP66" s="60" t="n">
        <f aca="false">AJ66/AJ$2*AJ$5*AP$5</f>
        <v>0</v>
      </c>
      <c r="AQ66" s="60" t="n">
        <f aca="false">AK66/AK$2*AK$5*AQ$5</f>
        <v>0</v>
      </c>
      <c r="AR66" s="60" t="n">
        <f aca="false">AL66/AL$2*AL$5*AR$5</f>
        <v>0</v>
      </c>
      <c r="AS66" s="61" t="n">
        <f aca="false">SUM(AP66+AM66,AQ66+AN66,AR66+AO66)-MIN(AP66+AM66,AQ66+AN66,AR66+AO66)</f>
        <v>0</v>
      </c>
      <c r="AT66" s="100"/>
      <c r="AU66" s="130"/>
      <c r="AV66" s="88"/>
      <c r="AW66" s="88"/>
      <c r="AX66" s="88"/>
      <c r="AY66" s="89"/>
      <c r="AZ66" s="60" t="n">
        <f aca="false">AT66/AT$2*AT$5*AZ$5</f>
        <v>0</v>
      </c>
      <c r="BA66" s="60" t="n">
        <f aca="false">AU66/AU$2*AU$5*BA$5</f>
        <v>0</v>
      </c>
      <c r="BB66" s="60" t="n">
        <f aca="false">AV66/AV$2*AV$5*BB$5</f>
        <v>0</v>
      </c>
      <c r="BC66" s="61" t="n">
        <f aca="false">SUM(AZ66+AW66,BA66+AX66,BB66+AY66)-MIN(AZ66+AW66,BA66+AX66,BB66+AY66)</f>
        <v>0</v>
      </c>
      <c r="BD66" s="130"/>
      <c r="BE66" s="111"/>
      <c r="BF66" s="142"/>
      <c r="BG66" s="88"/>
      <c r="BH66" s="89"/>
      <c r="BI66" s="102"/>
      <c r="BJ66" s="60" t="n">
        <f aca="false">BD66/BD$2*BD$5*BJ$5</f>
        <v>0</v>
      </c>
      <c r="BK66" s="60" t="n">
        <f aca="false">BE66/BE$2*BE$5*BK$5</f>
        <v>0</v>
      </c>
      <c r="BL66" s="77" t="n">
        <f aca="false">BF66/BF$2*BF$5*BL$5</f>
        <v>0</v>
      </c>
      <c r="BM66" s="61" t="n">
        <f aca="false">SUM(BJ66+BG66,BK66+BH66,BL66+BI66)-MIN(BJ66+BG66,BK66+BH66,BL66+BI66)</f>
        <v>0</v>
      </c>
      <c r="BN66" s="130"/>
      <c r="BO66" s="111"/>
      <c r="BP66" s="142"/>
      <c r="BQ66" s="88"/>
      <c r="BR66" s="88"/>
      <c r="BS66" s="89"/>
      <c r="BT66" s="60" t="n">
        <f aca="false">BN66/BN$2*BN$5*BT$5</f>
        <v>0</v>
      </c>
      <c r="BU66" s="60" t="n">
        <f aca="false">BO66/BO$2*BO$5*BU$5</f>
        <v>0</v>
      </c>
      <c r="BV66" s="77" t="n">
        <f aca="false">BP66/BP$2*BP$5*BV$5</f>
        <v>0</v>
      </c>
      <c r="BW66" s="61" t="n">
        <f aca="false">SUM(BT66+BQ66,BU66+BR66,BV66+BS66)-MIN(BT66+BQ66,BU66+BR66,BV66+BS66)</f>
        <v>0</v>
      </c>
      <c r="BX66" s="111"/>
      <c r="BY66" s="156"/>
      <c r="BZ66" s="125"/>
      <c r="CA66" s="88"/>
      <c r="CB66" s="89"/>
      <c r="CD66" s="60" t="n">
        <f aca="false">BX66/BX$2*BX$5*CD$5</f>
        <v>0</v>
      </c>
      <c r="CE66" s="60" t="n">
        <f aca="false">BY66/BY$2*BY$5*CE$5</f>
        <v>0</v>
      </c>
      <c r="CF66" s="60" t="n">
        <f aca="false">BZ66/BZ$2*BZ$5*CF$5</f>
        <v>0</v>
      </c>
      <c r="CG66" s="61" t="n">
        <f aca="false">SUM(CD66+CA66,CE66+CB66,CF66+CC66)-MIN(CD66+CA66,CE66+CB66,CF66+CC66)</f>
        <v>0</v>
      </c>
      <c r="CI66" s="112" t="s">
        <v>56</v>
      </c>
      <c r="CJ66" s="168" t="s">
        <v>131</v>
      </c>
      <c r="CK66" s="114" t="n">
        <v>2020</v>
      </c>
      <c r="CL66" s="115" t="n">
        <f aca="false">$BV$5</f>
        <v>550</v>
      </c>
      <c r="CM66" s="115" t="n">
        <v>361.231761112996</v>
      </c>
      <c r="CN66" s="115" t="n">
        <f aca="false">$BU$5</f>
        <v>450</v>
      </c>
      <c r="CO66" s="115" t="n">
        <f aca="false">CL66*(0.95*CM66/CN66)</f>
        <v>419.430211514534</v>
      </c>
      <c r="CP66" s="116" t="n">
        <v>2021</v>
      </c>
    </row>
    <row r="67" customFormat="false" ht="12.9" hidden="false" customHeight="true" outlineLevel="0" collapsed="false">
      <c r="A67" s="52" t="n">
        <v>60</v>
      </c>
      <c r="B67" s="139" t="s">
        <v>133</v>
      </c>
      <c r="C67" s="155" t="s">
        <v>31</v>
      </c>
      <c r="D67" s="55"/>
      <c r="E67" s="56" t="n">
        <v>2239</v>
      </c>
      <c r="F67" s="55"/>
      <c r="G67" s="55"/>
      <c r="H67" s="55"/>
      <c r="I67" s="57" t="n">
        <f aca="false">D67/D$2*D$5*I$5</f>
        <v>0</v>
      </c>
      <c r="J67" s="57" t="n">
        <f aca="false">E67/E$2*E$5*J$5</f>
        <v>215.301523717595</v>
      </c>
      <c r="K67" s="57" t="n">
        <f aca="false">I67/MAX(I$8:I$107)*MAX(J$8:J$107)</f>
        <v>0</v>
      </c>
      <c r="L67" s="57" t="n">
        <f aca="false">F67/F$2*F$5*L$5</f>
        <v>0</v>
      </c>
      <c r="M67" s="57" t="n">
        <f aca="false">G67/G$2*G$5*M$5</f>
        <v>0</v>
      </c>
      <c r="N67" s="57" t="n">
        <f aca="false">M67/MAX(M$8:M$107)*MAX(L$8:L$107)</f>
        <v>0</v>
      </c>
      <c r="O67" s="60"/>
      <c r="P67" s="60"/>
      <c r="Q67" s="60"/>
      <c r="R67" s="60" t="n">
        <f aca="false">MAX(J67:K67)</f>
        <v>215.301523717595</v>
      </c>
      <c r="S67" s="60" t="n">
        <f aca="false">MAX(L67,N67)</f>
        <v>0</v>
      </c>
      <c r="T67" s="60" t="n">
        <f aca="false">H67/H$2*H$5*T$5</f>
        <v>0</v>
      </c>
      <c r="U67" s="61" t="n">
        <f aca="false">SUM(R67+O67,S67+P67,T67+Q67)-MIN(R67+O67,S67+P67,T67+Q67)</f>
        <v>215.301523717595</v>
      </c>
      <c r="V67" s="108"/>
      <c r="W67" s="55"/>
      <c r="X67" s="55"/>
      <c r="Y67" s="55"/>
      <c r="Z67" s="57" t="n">
        <f aca="false">V67/V$2*V$5*Z$5</f>
        <v>0</v>
      </c>
      <c r="AA67" s="57" t="n">
        <f aca="false">W67/W$2*W$5*AA$5</f>
        <v>0</v>
      </c>
      <c r="AB67" s="57" t="n">
        <f aca="false">Z67/MAX(Z$8:Z$107)*MAX(AA$8:AA$107)</f>
        <v>0</v>
      </c>
      <c r="AC67" s="60"/>
      <c r="AD67" s="60"/>
      <c r="AE67" s="60"/>
      <c r="AF67" s="60" t="n">
        <f aca="false">MAX(AA67:AB67)</f>
        <v>0</v>
      </c>
      <c r="AG67" s="60" t="n">
        <f aca="false">X67/X$2*X$5*AG$5</f>
        <v>0</v>
      </c>
      <c r="AH67" s="60" t="n">
        <f aca="false">Y67/Y$2*Y$5*AH$5</f>
        <v>0</v>
      </c>
      <c r="AI67" s="61" t="n">
        <f aca="false">SUM(AF67+AC67,AG67+AD67,AH67+AE67)-MIN(AF67+AC67,AG67+AD67,AH67+AE67)</f>
        <v>0</v>
      </c>
      <c r="AJ67" s="55"/>
      <c r="AK67" s="55"/>
      <c r="AL67" s="10"/>
      <c r="AM67" s="60"/>
      <c r="AN67" s="60"/>
      <c r="AO67" s="66"/>
      <c r="AP67" s="60" t="n">
        <f aca="false">AJ67/AJ$2*AJ$5*AP$5</f>
        <v>0</v>
      </c>
      <c r="AQ67" s="60" t="n">
        <f aca="false">AK67/AK$2*AK$5*AQ$5</f>
        <v>0</v>
      </c>
      <c r="AR67" s="60" t="n">
        <f aca="false">AL67/AL$2*AL$5*AR$5</f>
        <v>0</v>
      </c>
      <c r="AS67" s="61" t="n">
        <f aca="false">SUM(AP67+AM67,AQ67+AN67,AR67+AO67)-MIN(AP67+AM67,AQ67+AN67,AR67+AO67)</f>
        <v>0</v>
      </c>
      <c r="AT67" s="132"/>
      <c r="AU67" s="130"/>
      <c r="AV67" s="88"/>
      <c r="AW67" s="88"/>
      <c r="AX67" s="88"/>
      <c r="AY67" s="89"/>
      <c r="AZ67" s="60" t="n">
        <f aca="false">AT67/AT$2*AT$5*AZ$5</f>
        <v>0</v>
      </c>
      <c r="BA67" s="60" t="n">
        <f aca="false">AU67/AU$2*AU$5*BA$5</f>
        <v>0</v>
      </c>
      <c r="BB67" s="60" t="n">
        <f aca="false">AV67/AV$2*AV$5*BB$5</f>
        <v>0</v>
      </c>
      <c r="BC67" s="61" t="n">
        <f aca="false">SUM(AZ67+AW67,BA67+AX67,BB67+AY67)-MIN(AZ67+AW67,BA67+AX67,BB67+AY67)</f>
        <v>0</v>
      </c>
      <c r="BD67" s="130"/>
      <c r="BE67" s="111"/>
      <c r="BF67" s="142"/>
      <c r="BG67" s="88"/>
      <c r="BH67" s="89"/>
      <c r="BJ67" s="60" t="n">
        <f aca="false">BD67/BD$2*BD$5*BJ$5</f>
        <v>0</v>
      </c>
      <c r="BK67" s="60" t="n">
        <f aca="false">BE67/BE$2*BE$5*BK$5</f>
        <v>0</v>
      </c>
      <c r="BL67" s="77" t="n">
        <f aca="false">BF67/BF$2*BF$5*BL$5</f>
        <v>0</v>
      </c>
      <c r="BM67" s="61" t="n">
        <f aca="false">SUM(BJ67+BG67,BK67+BH67,BL67+BI67)-MIN(BJ67+BG67,BK67+BH67,BL67+BI67)</f>
        <v>0</v>
      </c>
      <c r="BN67" s="130"/>
      <c r="BO67" s="111"/>
      <c r="BP67" s="142"/>
      <c r="BQ67" s="88"/>
      <c r="BR67" s="88"/>
      <c r="BS67" s="89"/>
      <c r="BT67" s="60" t="n">
        <f aca="false">BN67/BN$2*BN$5*BT$5</f>
        <v>0</v>
      </c>
      <c r="BU67" s="60" t="n">
        <f aca="false">BO67/BO$2*BO$5*BU$5</f>
        <v>0</v>
      </c>
      <c r="BV67" s="77" t="n">
        <f aca="false">BP67/BP$2*BP$5*BV$5</f>
        <v>0</v>
      </c>
      <c r="BW67" s="61" t="n">
        <f aca="false">SUM(BT67+BQ67,BU67+BR67,BV67+BS67)-MIN(BT67+BQ67,BU67+BR67,BV67+BS67)</f>
        <v>0</v>
      </c>
      <c r="BX67" s="111"/>
      <c r="BY67" s="156"/>
      <c r="BZ67" s="125"/>
      <c r="CA67" s="88"/>
      <c r="CB67" s="89"/>
      <c r="CD67" s="60" t="n">
        <f aca="false">BX67/BX$2*BX$5*CD$5</f>
        <v>0</v>
      </c>
      <c r="CE67" s="60" t="n">
        <f aca="false">BY67/BY$2*BY$5*CE$5</f>
        <v>0</v>
      </c>
      <c r="CF67" s="60" t="n">
        <f aca="false">BZ67/BZ$2*BZ$5*CF$5</f>
        <v>0</v>
      </c>
      <c r="CG67" s="61" t="n">
        <f aca="false">SUM(CD67+CA67,CE67+CB67,CF67+CC67)-MIN(CD67+CA67,CE67+CB67,CF67+CC67)</f>
        <v>0</v>
      </c>
      <c r="CI67" s="168" t="s">
        <v>47</v>
      </c>
      <c r="CJ67" s="1" t="s">
        <v>131</v>
      </c>
      <c r="CK67" s="114" t="n">
        <v>2020</v>
      </c>
      <c r="CL67" s="115" t="n">
        <f aca="false">$CE$5</f>
        <v>450</v>
      </c>
      <c r="CM67" s="115" t="n">
        <v>450</v>
      </c>
      <c r="CN67" s="115" t="n">
        <f aca="false">$BU$5</f>
        <v>450</v>
      </c>
      <c r="CO67" s="115" t="n">
        <f aca="false">CL67*(0.95*CM67/CN67)</f>
        <v>427.5</v>
      </c>
      <c r="CP67" s="116" t="n">
        <v>2022</v>
      </c>
    </row>
    <row r="68" customFormat="false" ht="12.9" hidden="false" customHeight="true" outlineLevel="0" collapsed="false">
      <c r="A68" s="52" t="n">
        <v>61</v>
      </c>
      <c r="B68" s="53" t="s">
        <v>134</v>
      </c>
      <c r="C68" s="53" t="s">
        <v>31</v>
      </c>
      <c r="D68" s="55"/>
      <c r="E68" s="55"/>
      <c r="F68" s="55"/>
      <c r="G68" s="55"/>
      <c r="H68" s="55"/>
      <c r="I68" s="57" t="n">
        <f aca="false">D68/D$2*D$5*I$5</f>
        <v>0</v>
      </c>
      <c r="J68" s="57" t="n">
        <f aca="false">E68/E$2*E$5*J$5</f>
        <v>0</v>
      </c>
      <c r="K68" s="57" t="n">
        <f aca="false">I68/MAX(I$8:I$107)*MAX(J$8:J$107)</f>
        <v>0</v>
      </c>
      <c r="L68" s="57" t="n">
        <f aca="false">F68/F$2*F$5*L$5</f>
        <v>0</v>
      </c>
      <c r="M68" s="57" t="n">
        <f aca="false">G68/G$2*G$5*M$5</f>
        <v>0</v>
      </c>
      <c r="N68" s="57" t="n">
        <f aca="false">M68/MAX(M$8:M$107)*MAX(L$8:L$107)</f>
        <v>0</v>
      </c>
      <c r="O68" s="60"/>
      <c r="P68" s="60"/>
      <c r="Q68" s="60"/>
      <c r="R68" s="60" t="n">
        <f aca="false">MAX(J68:K68)</f>
        <v>0</v>
      </c>
      <c r="S68" s="60" t="n">
        <f aca="false">MAX(L68,N68)</f>
        <v>0</v>
      </c>
      <c r="T68" s="60" t="n">
        <f aca="false">H68/H$2*H$5*T$5</f>
        <v>0</v>
      </c>
      <c r="U68" s="61" t="n">
        <f aca="false">SUM(R68+O68,S68+P68,T68+Q68)-MIN(R68+O68,S68+P68,T68+Q68)</f>
        <v>0</v>
      </c>
      <c r="V68" s="108"/>
      <c r="W68" s="55"/>
      <c r="X68" s="55"/>
      <c r="Y68" s="55"/>
      <c r="Z68" s="57" t="n">
        <f aca="false">V68/V$2*V$5*Z$5</f>
        <v>0</v>
      </c>
      <c r="AA68" s="57" t="n">
        <f aca="false">W68/W$2*W$5*AA$5</f>
        <v>0</v>
      </c>
      <c r="AB68" s="57" t="n">
        <f aca="false">Z68/MAX(Z$8:Z$107)*MAX(AA$8:AA$107)</f>
        <v>0</v>
      </c>
      <c r="AC68" s="60"/>
      <c r="AD68" s="60"/>
      <c r="AE68" s="60"/>
      <c r="AF68" s="60" t="n">
        <f aca="false">MAX(AA68:AB68)</f>
        <v>0</v>
      </c>
      <c r="AG68" s="60" t="n">
        <f aca="false">X68/X$2*X$5*AG$5</f>
        <v>0</v>
      </c>
      <c r="AH68" s="60" t="n">
        <f aca="false">Y68/Y$2*Y$5*AH$5</f>
        <v>0</v>
      </c>
      <c r="AI68" s="61" t="n">
        <f aca="false">SUM(AF68+AC68,AG68+AD68,AH68+AE68)-MIN(AF68+AC68,AG68+AD68,AH68+AE68)</f>
        <v>0</v>
      </c>
      <c r="AJ68" s="55"/>
      <c r="AK68" s="55"/>
      <c r="AL68" s="10"/>
      <c r="AM68" s="60"/>
      <c r="AN68" s="60"/>
      <c r="AO68" s="66"/>
      <c r="AP68" s="60" t="n">
        <f aca="false">AJ68/AJ$2*AJ$5*AP$5</f>
        <v>0</v>
      </c>
      <c r="AQ68" s="60" t="n">
        <f aca="false">AK68/AK$2*AK$5*AQ$5</f>
        <v>0</v>
      </c>
      <c r="AR68" s="60" t="n">
        <f aca="false">AL68/AL$2*AL$5*AR$5</f>
        <v>0</v>
      </c>
      <c r="AS68" s="61" t="n">
        <f aca="false">SUM(AP68+AM68,AQ68+AN68,AR68+AO68)-MIN(AP68+AM68,AQ68+AN68,AR68+AO68)</f>
        <v>0</v>
      </c>
      <c r="AT68" s="132"/>
      <c r="AU68" s="130"/>
      <c r="AV68" s="88"/>
      <c r="AW68" s="88"/>
      <c r="AX68" s="88"/>
      <c r="AY68" s="89"/>
      <c r="AZ68" s="60" t="n">
        <f aca="false">AT68/AT$2*AT$5*AZ$5</f>
        <v>0</v>
      </c>
      <c r="BA68" s="60" t="n">
        <f aca="false">AU68/AU$2*AU$5*BA$5</f>
        <v>0</v>
      </c>
      <c r="BB68" s="60" t="n">
        <f aca="false">AV68/AV$2*AV$5*BB$5</f>
        <v>0</v>
      </c>
      <c r="BC68" s="61" t="n">
        <f aca="false">SUM(AZ68+AW68,BA68+AX68,BB68+AY68)-MIN(AZ68+AW68,BA68+AX68,BB68+AY68)</f>
        <v>0</v>
      </c>
      <c r="BD68" s="130"/>
      <c r="BE68" s="111"/>
      <c r="BF68" s="142"/>
      <c r="BG68" s="88"/>
      <c r="BH68" s="89"/>
      <c r="BI68" s="102"/>
      <c r="BJ68" s="60" t="n">
        <f aca="false">BD68/BD$2*BD$5*BJ$5</f>
        <v>0</v>
      </c>
      <c r="BK68" s="60" t="n">
        <f aca="false">BE68/BE$2*BE$5*BK$5</f>
        <v>0</v>
      </c>
      <c r="BL68" s="77" t="n">
        <f aca="false">BF68/BF$2*BF$5*BL$5</f>
        <v>0</v>
      </c>
      <c r="BM68" s="61" t="n">
        <f aca="false">SUM(BJ68+BG68,BK68+BH68,BL68+BI68)-MIN(BJ68+BG68,BK68+BH68,BL68+BI68)</f>
        <v>0</v>
      </c>
      <c r="BN68" s="130"/>
      <c r="BO68" s="111"/>
      <c r="BP68" s="142"/>
      <c r="BQ68" s="88"/>
      <c r="BR68" s="88"/>
      <c r="BS68" s="89"/>
      <c r="BT68" s="60" t="n">
        <f aca="false">BN68/BN$2*BN$5*BT$5</f>
        <v>0</v>
      </c>
      <c r="BU68" s="60" t="n">
        <f aca="false">BO68/BO$2*BO$5*BU$5</f>
        <v>0</v>
      </c>
      <c r="BV68" s="77" t="n">
        <f aca="false">BP68/BP$2*BP$5*BV$5</f>
        <v>0</v>
      </c>
      <c r="BW68" s="61" t="n">
        <f aca="false">SUM(BT68+BQ68,BU68+BR68,BV68+BS68)-MIN(BT68+BQ68,BU68+BR68,BV68+BS68)</f>
        <v>0</v>
      </c>
      <c r="BX68" s="111"/>
      <c r="BY68" s="156"/>
      <c r="BZ68" s="125"/>
      <c r="CA68" s="88"/>
      <c r="CB68" s="89"/>
      <c r="CD68" s="60" t="n">
        <f aca="false">BX68/BX$2*BX$5*CD$5</f>
        <v>0</v>
      </c>
      <c r="CE68" s="60" t="n">
        <f aca="false">BY68/BY$2*BY$5*CE$5</f>
        <v>0</v>
      </c>
      <c r="CF68" s="60" t="n">
        <f aca="false">BZ68/BZ$2*BZ$5*CF$5</f>
        <v>0</v>
      </c>
      <c r="CG68" s="61" t="n">
        <f aca="false">SUM(CD68+CA68,CE68+CB68,CF68+CC68)-MIN(CD68+CA68,CE68+CB68,CF68+CC68)</f>
        <v>0</v>
      </c>
      <c r="CI68" s="112" t="s">
        <v>56</v>
      </c>
      <c r="CJ68" s="168" t="s">
        <v>131</v>
      </c>
      <c r="CK68" s="114" t="n">
        <v>2020</v>
      </c>
      <c r="CL68" s="115" t="n">
        <f aca="false">$CE$5</f>
        <v>450</v>
      </c>
      <c r="CM68" s="115" t="n">
        <v>361.231761112996</v>
      </c>
      <c r="CN68" s="115" t="n">
        <f aca="false">$BU$5</f>
        <v>450</v>
      </c>
      <c r="CO68" s="115" t="n">
        <f aca="false">CL68*(0.95*CM68/CN68)</f>
        <v>343.170173057346</v>
      </c>
      <c r="CP68" s="116" t="n">
        <v>2022</v>
      </c>
    </row>
    <row r="69" customFormat="false" ht="12.9" hidden="false" customHeight="true" outlineLevel="0" collapsed="false">
      <c r="A69" s="52" t="n">
        <v>62</v>
      </c>
      <c r="B69" s="53" t="s">
        <v>135</v>
      </c>
      <c r="C69" s="53" t="s">
        <v>84</v>
      </c>
      <c r="D69" s="55"/>
      <c r="E69" s="55"/>
      <c r="F69" s="55"/>
      <c r="G69" s="55"/>
      <c r="H69" s="55"/>
      <c r="I69" s="57" t="n">
        <f aca="false">D69/D$2*D$5*I$5</f>
        <v>0</v>
      </c>
      <c r="J69" s="57" t="n">
        <f aca="false">E69/E$2*E$5*J$5</f>
        <v>0</v>
      </c>
      <c r="K69" s="57" t="n">
        <f aca="false">I69/MAX(I$8:I$107)*MAX(J$8:J$107)</f>
        <v>0</v>
      </c>
      <c r="L69" s="57" t="n">
        <f aca="false">F69/F$2*F$5*L$5</f>
        <v>0</v>
      </c>
      <c r="M69" s="57" t="n">
        <f aca="false">G69/G$2*G$5*M$5</f>
        <v>0</v>
      </c>
      <c r="N69" s="57" t="n">
        <f aca="false">M69/MAX(M$8:M$107)*MAX(L$8:L$107)</f>
        <v>0</v>
      </c>
      <c r="O69" s="60"/>
      <c r="P69" s="60"/>
      <c r="Q69" s="60"/>
      <c r="R69" s="60" t="n">
        <f aca="false">MAX(J69:K69)</f>
        <v>0</v>
      </c>
      <c r="S69" s="60" t="n">
        <f aca="false">MAX(L69,N69)</f>
        <v>0</v>
      </c>
      <c r="T69" s="60" t="n">
        <f aca="false">H69/H$2*H$5*T$5</f>
        <v>0</v>
      </c>
      <c r="U69" s="61" t="n">
        <f aca="false">SUM(R69+O69,S69+P69,T69+Q69)-MIN(R69+O69,S69+P69,T69+Q69)</f>
        <v>0</v>
      </c>
      <c r="V69" s="108"/>
      <c r="W69" s="55"/>
      <c r="X69" s="55"/>
      <c r="Y69" s="55"/>
      <c r="Z69" s="57" t="n">
        <f aca="false">V69/V$2*V$5*Z$5</f>
        <v>0</v>
      </c>
      <c r="AA69" s="57" t="n">
        <f aca="false">W69/W$2*W$5*AA$5</f>
        <v>0</v>
      </c>
      <c r="AB69" s="57" t="n">
        <f aca="false">Z69/MAX(Z$8:Z$107)*MAX(AA$8:AA$107)</f>
        <v>0</v>
      </c>
      <c r="AC69" s="60"/>
      <c r="AD69" s="60"/>
      <c r="AE69" s="60"/>
      <c r="AF69" s="60" t="n">
        <f aca="false">MAX(AA69:AB69)</f>
        <v>0</v>
      </c>
      <c r="AG69" s="60" t="n">
        <f aca="false">X69/X$2*X$5*AG$5</f>
        <v>0</v>
      </c>
      <c r="AH69" s="60" t="n">
        <f aca="false">Y69/Y$2*Y$5*AH$5</f>
        <v>0</v>
      </c>
      <c r="AI69" s="61" t="n">
        <f aca="false">SUM(AF69+AC69,AG69+AD69,AH69+AE69)-MIN(AF69+AC69,AG69+AD69,AH69+AE69)</f>
        <v>0</v>
      </c>
      <c r="AJ69" s="55"/>
      <c r="AK69" s="55"/>
      <c r="AL69" s="10"/>
      <c r="AM69" s="60"/>
      <c r="AN69" s="60"/>
      <c r="AO69" s="66"/>
      <c r="AP69" s="60" t="n">
        <f aca="false">AJ69/AJ$2*AJ$5*AP$5</f>
        <v>0</v>
      </c>
      <c r="AQ69" s="60" t="n">
        <f aca="false">AK69/AK$2*AK$5*AQ$5</f>
        <v>0</v>
      </c>
      <c r="AR69" s="60" t="n">
        <f aca="false">AL69/AL$2*AL$5*AR$5</f>
        <v>0</v>
      </c>
      <c r="AS69" s="61" t="n">
        <f aca="false">SUM(AP69+AM69,AQ69+AN69,AR69+AO69)-MIN(AP69+AM69,AQ69+AN69,AR69+AO69)</f>
        <v>0</v>
      </c>
      <c r="AT69" s="132"/>
      <c r="AU69" s="130"/>
      <c r="AV69" s="88"/>
      <c r="AW69" s="88"/>
      <c r="AX69" s="88"/>
      <c r="AY69" s="89"/>
      <c r="AZ69" s="60" t="n">
        <f aca="false">AT69/AT$2*AT$5*AZ$5</f>
        <v>0</v>
      </c>
      <c r="BA69" s="60" t="n">
        <f aca="false">AU69/AU$2*AU$5*BA$5</f>
        <v>0</v>
      </c>
      <c r="BB69" s="60" t="n">
        <f aca="false">AV69/AV$2*AV$5*BB$5</f>
        <v>0</v>
      </c>
      <c r="BC69" s="61" t="n">
        <f aca="false">SUM(AZ69+AW69,BA69+AX69,BB69+AY69)-MIN(AZ69+AW69,BA69+AX69,BB69+AY69)</f>
        <v>0</v>
      </c>
      <c r="BD69" s="130"/>
      <c r="BE69" s="111"/>
      <c r="BF69" s="142"/>
      <c r="BG69" s="88"/>
      <c r="BH69" s="89"/>
      <c r="BJ69" s="60" t="n">
        <f aca="false">BD69/BD$2*BD$5*BJ$5</f>
        <v>0</v>
      </c>
      <c r="BK69" s="60" t="n">
        <f aca="false">BE69/BE$2*BE$5*BK$5</f>
        <v>0</v>
      </c>
      <c r="BL69" s="60" t="n">
        <f aca="false">BF69/BF$2*BF$5*BL$5</f>
        <v>0</v>
      </c>
      <c r="BM69" s="61" t="n">
        <f aca="false">SUM(BJ69+BG69,BK69+BH69,BL69+BI69)-MIN(BJ69+BG69,BK69+BH69,BL69+BI69)</f>
        <v>0</v>
      </c>
      <c r="BN69" s="130"/>
      <c r="BO69" s="111"/>
      <c r="BP69" s="142"/>
      <c r="BQ69" s="88"/>
      <c r="BR69" s="88"/>
      <c r="BS69" s="89"/>
      <c r="BT69" s="60" t="n">
        <f aca="false">BN69/BN$2*BN$5*BT$5</f>
        <v>0</v>
      </c>
      <c r="BU69" s="60" t="n">
        <f aca="false">BO69/BO$2*BO$5*BU$5</f>
        <v>0</v>
      </c>
      <c r="BV69" s="77" t="n">
        <f aca="false">BP69/BP$2*BP$5*BV$5</f>
        <v>0</v>
      </c>
      <c r="BW69" s="61" t="n">
        <f aca="false">SUM(BT69+BQ69,BU69+BR69,BV69+BS69)-MIN(BT69+BQ69,BU69+BR69,BV69+BS69)</f>
        <v>0</v>
      </c>
      <c r="BX69" s="111"/>
      <c r="BY69" s="156"/>
      <c r="BZ69" s="125"/>
      <c r="CA69" s="88"/>
      <c r="CB69" s="89"/>
      <c r="CD69" s="60" t="n">
        <f aca="false">BX69/BX$2*BX$5*CD$5</f>
        <v>0</v>
      </c>
      <c r="CE69" s="60" t="n">
        <f aca="false">BY69/BY$2*BY$5*CE$5</f>
        <v>0</v>
      </c>
      <c r="CF69" s="60" t="n">
        <f aca="false">BZ69/BZ$2*BZ$5*CF$5</f>
        <v>0</v>
      </c>
      <c r="CG69" s="61" t="n">
        <f aca="false">SUM(CD69+CA69,CE69+CB69,CF69+CC69)-MIN(CD69+CA69,CE69+CB69,CF69+CC69)</f>
        <v>0</v>
      </c>
    </row>
    <row r="70" customFormat="false" ht="12.9" hidden="false" customHeight="true" outlineLevel="0" collapsed="false">
      <c r="A70" s="52" t="n">
        <v>63</v>
      </c>
      <c r="B70" s="139" t="s">
        <v>136</v>
      </c>
      <c r="C70" s="53" t="s">
        <v>31</v>
      </c>
      <c r="D70" s="55"/>
      <c r="E70" s="55"/>
      <c r="F70" s="55"/>
      <c r="G70" s="55"/>
      <c r="H70" s="55"/>
      <c r="I70" s="57" t="n">
        <f aca="false">D70/D$2*D$5*I$5</f>
        <v>0</v>
      </c>
      <c r="J70" s="57" t="n">
        <f aca="false">E70/E$2*E$5*J$5</f>
        <v>0</v>
      </c>
      <c r="K70" s="57" t="n">
        <f aca="false">I70/MAX(I$8:I$107)*MAX(J$8:J$107)</f>
        <v>0</v>
      </c>
      <c r="L70" s="57" t="n">
        <f aca="false">F70/F$2*F$5*L$5</f>
        <v>0</v>
      </c>
      <c r="M70" s="57" t="n">
        <f aca="false">G70/G$2*G$5*M$5</f>
        <v>0</v>
      </c>
      <c r="N70" s="57" t="n">
        <f aca="false">M70/MAX(M$8:M$107)*MAX(L$8:L$107)</f>
        <v>0</v>
      </c>
      <c r="O70" s="60"/>
      <c r="P70" s="60"/>
      <c r="Q70" s="60"/>
      <c r="R70" s="60" t="n">
        <f aca="false">MAX(J70:K70)</f>
        <v>0</v>
      </c>
      <c r="S70" s="60" t="n">
        <f aca="false">MAX(L70,N70)</f>
        <v>0</v>
      </c>
      <c r="T70" s="60" t="n">
        <f aca="false">H70/H$2*H$5*T$5</f>
        <v>0</v>
      </c>
      <c r="U70" s="61" t="n">
        <f aca="false">SUM(R70+O70,S70+P70,T70+Q70)-MIN(R70+O70,S70+P70,T70+Q70)</f>
        <v>0</v>
      </c>
      <c r="V70" s="108"/>
      <c r="W70" s="55"/>
      <c r="X70" s="55"/>
      <c r="Y70" s="55"/>
      <c r="Z70" s="57" t="n">
        <f aca="false">V70/V$2*V$5*Z$5</f>
        <v>0</v>
      </c>
      <c r="AA70" s="57" t="n">
        <f aca="false">W70/W$2*W$5*AA$5</f>
        <v>0</v>
      </c>
      <c r="AB70" s="57" t="n">
        <f aca="false">Z70/MAX(Z$8:Z$107)*MAX(AA$8:AA$107)</f>
        <v>0</v>
      </c>
      <c r="AC70" s="60"/>
      <c r="AD70" s="60"/>
      <c r="AE70" s="60"/>
      <c r="AF70" s="60" t="n">
        <f aca="false">MAX(AA70:AB70)</f>
        <v>0</v>
      </c>
      <c r="AG70" s="60" t="n">
        <f aca="false">X70/X$2*X$5*AG$5</f>
        <v>0</v>
      </c>
      <c r="AH70" s="60" t="n">
        <f aca="false">Y70/Y$2*Y$5*AH$5</f>
        <v>0</v>
      </c>
      <c r="AI70" s="61" t="n">
        <f aca="false">SUM(AF70+AC70,AG70+AD70,AH70+AE70)-MIN(AF70+AC70,AG70+AD70,AH70+AE70)</f>
        <v>0</v>
      </c>
      <c r="AJ70" s="55"/>
      <c r="AK70" s="55"/>
      <c r="AL70" s="10"/>
      <c r="AM70" s="60"/>
      <c r="AN70" s="60"/>
      <c r="AO70" s="66"/>
      <c r="AP70" s="60" t="n">
        <f aca="false">AJ70/AJ$2*AJ$5*AP$5</f>
        <v>0</v>
      </c>
      <c r="AQ70" s="60" t="n">
        <f aca="false">AK70/AK$2*AK$5*AQ$5</f>
        <v>0</v>
      </c>
      <c r="AR70" s="60" t="n">
        <f aca="false">AL70/AL$2*AL$5*AR$5</f>
        <v>0</v>
      </c>
      <c r="AS70" s="61" t="n">
        <f aca="false">SUM(AP70+AM70,AQ70+AN70,AR70+AO70)-MIN(AP70+AM70,AQ70+AN70,AR70+AO70)</f>
        <v>0</v>
      </c>
      <c r="AT70" s="132"/>
      <c r="AU70" s="130"/>
      <c r="AV70" s="88"/>
      <c r="AW70" s="88"/>
      <c r="AX70" s="88"/>
      <c r="AY70" s="89"/>
      <c r="AZ70" s="60" t="n">
        <f aca="false">AT70/AT$2*AT$5*AZ$5</f>
        <v>0</v>
      </c>
      <c r="BA70" s="60" t="n">
        <f aca="false">AU70/AU$2*AU$5*BA$5</f>
        <v>0</v>
      </c>
      <c r="BB70" s="60" t="n">
        <f aca="false">AV70/AV$2*AV$5*BB$5</f>
        <v>0</v>
      </c>
      <c r="BC70" s="61" t="n">
        <f aca="false">SUM(AZ70+AW70,BA70+AX70,BB70+AY70)-MIN(AZ70+AW70,BA70+AX70,BB70+AY70)</f>
        <v>0</v>
      </c>
      <c r="BD70" s="130"/>
      <c r="BE70" s="111"/>
      <c r="BF70" s="142"/>
      <c r="BG70" s="88"/>
      <c r="BH70" s="89"/>
      <c r="BJ70" s="60" t="n">
        <f aca="false">BD70/BD$2*BD$5*BJ$5</f>
        <v>0</v>
      </c>
      <c r="BK70" s="60" t="n">
        <f aca="false">BE70/BE$2*BE$5*BK$5</f>
        <v>0</v>
      </c>
      <c r="BL70" s="77" t="n">
        <f aca="false">BF70/BF$2*BF$5*BL$5</f>
        <v>0</v>
      </c>
      <c r="BM70" s="61" t="n">
        <f aca="false">SUM(BJ70+BG70,BK70+BH70,BL70+BI70)-MIN(BJ70+BG70,BK70+BH70,BL70+BI70)</f>
        <v>0</v>
      </c>
      <c r="BN70" s="130"/>
      <c r="BO70" s="111"/>
      <c r="BP70" s="142"/>
      <c r="BQ70" s="88"/>
      <c r="BR70" s="88"/>
      <c r="BS70" s="89"/>
      <c r="BT70" s="60" t="n">
        <f aca="false">BN70/BN$2*BN$5*BT$5</f>
        <v>0</v>
      </c>
      <c r="BU70" s="60" t="n">
        <f aca="false">BO70/BO$2*BO$5*BU$5</f>
        <v>0</v>
      </c>
      <c r="BV70" s="77" t="n">
        <f aca="false">BP70/BP$2*BP$5*BV$5</f>
        <v>0</v>
      </c>
      <c r="BW70" s="61" t="n">
        <f aca="false">SUM(BT70+BQ70,BU70+BR70,BV70+BS70)-MIN(BT70+BQ70,BU70+BR70,BV70+BS70)</f>
        <v>0</v>
      </c>
      <c r="BX70" s="111"/>
      <c r="BY70" s="156"/>
      <c r="BZ70" s="125"/>
      <c r="CA70" s="88"/>
      <c r="CB70" s="89"/>
      <c r="CD70" s="60" t="n">
        <f aca="false">BX70/BX$2*BX$5*CD$5</f>
        <v>0</v>
      </c>
      <c r="CE70" s="60" t="n">
        <f aca="false">BY70/BY$2*BY$5*CE$5</f>
        <v>0</v>
      </c>
      <c r="CF70" s="60" t="n">
        <f aca="false">BZ70/BZ$2*BZ$5*CF$5</f>
        <v>0</v>
      </c>
      <c r="CG70" s="61" t="n">
        <f aca="false">SUM(CD70+CA70,CE70+CB70,CF70+CC70)-MIN(CD70+CA70,CE70+CB70,CF70+CC70)</f>
        <v>0</v>
      </c>
    </row>
    <row r="71" customFormat="false" ht="12.9" hidden="false" customHeight="true" outlineLevel="0" collapsed="false">
      <c r="A71" s="52" t="n">
        <v>64</v>
      </c>
      <c r="B71" s="53" t="s">
        <v>137</v>
      </c>
      <c r="C71" s="53" t="s">
        <v>31</v>
      </c>
      <c r="D71" s="55"/>
      <c r="E71" s="55"/>
      <c r="F71" s="55"/>
      <c r="G71" s="55"/>
      <c r="H71" s="55"/>
      <c r="I71" s="57" t="n">
        <f aca="false">D71/D$2*D$5*I$5</f>
        <v>0</v>
      </c>
      <c r="J71" s="57" t="n">
        <f aca="false">E71/E$2*E$5*J$5</f>
        <v>0</v>
      </c>
      <c r="K71" s="57" t="n">
        <f aca="false">I71/MAX(I$8:I$107)*MAX(J$8:J$107)</f>
        <v>0</v>
      </c>
      <c r="L71" s="57" t="n">
        <f aca="false">F71/F$2*F$5*L$5</f>
        <v>0</v>
      </c>
      <c r="M71" s="57" t="n">
        <f aca="false">G71/G$2*G$5*M$5</f>
        <v>0</v>
      </c>
      <c r="N71" s="57" t="n">
        <f aca="false">M71/MAX(M$8:M$107)*MAX(L$8:L$107)</f>
        <v>0</v>
      </c>
      <c r="O71" s="60"/>
      <c r="P71" s="60"/>
      <c r="Q71" s="60"/>
      <c r="R71" s="60" t="n">
        <f aca="false">MAX(J71:K71)</f>
        <v>0</v>
      </c>
      <c r="S71" s="60" t="n">
        <f aca="false">MAX(L71,N71)</f>
        <v>0</v>
      </c>
      <c r="T71" s="60" t="n">
        <f aca="false">H71/H$2*H$5*T$5</f>
        <v>0</v>
      </c>
      <c r="U71" s="61" t="n">
        <f aca="false">SUM(R71+O71,S71+P71,T71+Q71)-MIN(R71+O71,S71+P71,T71+Q71)</f>
        <v>0</v>
      </c>
      <c r="V71" s="108"/>
      <c r="W71" s="55"/>
      <c r="X71" s="55"/>
      <c r="Y71" s="55"/>
      <c r="Z71" s="57" t="n">
        <f aca="false">V71/V$2*V$5*Z$5</f>
        <v>0</v>
      </c>
      <c r="AA71" s="57" t="n">
        <f aca="false">W71/W$2*W$5*AA$5</f>
        <v>0</v>
      </c>
      <c r="AB71" s="57" t="n">
        <f aca="false">Z71/MAX(Z$8:Z$107)*MAX(AA$8:AA$107)</f>
        <v>0</v>
      </c>
      <c r="AC71" s="60"/>
      <c r="AD71" s="60"/>
      <c r="AE71" s="60"/>
      <c r="AF71" s="60" t="n">
        <f aca="false">MAX(AA71:AB71)</f>
        <v>0</v>
      </c>
      <c r="AG71" s="60" t="n">
        <f aca="false">X71/X$2*X$5*AG$5</f>
        <v>0</v>
      </c>
      <c r="AH71" s="60" t="n">
        <f aca="false">Y71/Y$2*Y$5*AH$5</f>
        <v>0</v>
      </c>
      <c r="AI71" s="61" t="n">
        <f aca="false">SUM(AF71+AC71,AG71+AD71,AH71+AE71)-MIN(AF71+AC71,AG71+AD71,AH71+AE71)</f>
        <v>0</v>
      </c>
      <c r="AJ71" s="55"/>
      <c r="AK71" s="55"/>
      <c r="AL71" s="10"/>
      <c r="AM71" s="60"/>
      <c r="AN71" s="60"/>
      <c r="AO71" s="66"/>
      <c r="AP71" s="60" t="n">
        <f aca="false">AJ71/AJ$2*AJ$5*AP$5</f>
        <v>0</v>
      </c>
      <c r="AQ71" s="60" t="n">
        <f aca="false">AK71/AK$2*AK$5*AQ$5</f>
        <v>0</v>
      </c>
      <c r="AR71" s="60" t="n">
        <f aca="false">AL71/AL$2*AL$5*AR$5</f>
        <v>0</v>
      </c>
      <c r="AS71" s="61" t="n">
        <f aca="false">SUM(AP71+AM71,AQ71+AN71,AR71+AO71)-MIN(AP71+AM71,AQ71+AN71,AR71+AO71)</f>
        <v>0</v>
      </c>
      <c r="AT71" s="132"/>
      <c r="AU71" s="130"/>
      <c r="AV71" s="88"/>
      <c r="AW71" s="88"/>
      <c r="AX71" s="88"/>
      <c r="AY71" s="89"/>
      <c r="AZ71" s="60" t="n">
        <f aca="false">AT71/AT$2*AT$5*AZ$5</f>
        <v>0</v>
      </c>
      <c r="BA71" s="60" t="n">
        <f aca="false">AU71/AU$2*AU$5*BA$5</f>
        <v>0</v>
      </c>
      <c r="BB71" s="60" t="n">
        <f aca="false">AV71/AV$2*AV$5*BB$5</f>
        <v>0</v>
      </c>
      <c r="BC71" s="61" t="n">
        <f aca="false">SUM(AZ71+AW71,BA71+AX71,BB71+AY71)-MIN(AZ71+AW71,BA71+AX71,BB71+AY71)</f>
        <v>0</v>
      </c>
      <c r="BD71" s="130"/>
      <c r="BE71" s="111"/>
      <c r="BF71" s="142"/>
      <c r="BG71" s="88"/>
      <c r="BH71" s="89"/>
      <c r="BJ71" s="60" t="n">
        <f aca="false">BD71/BD$2*BD$5*BJ$5</f>
        <v>0</v>
      </c>
      <c r="BK71" s="60" t="n">
        <f aca="false">BE71/BE$2*BE$5*BK$5</f>
        <v>0</v>
      </c>
      <c r="BL71" s="77" t="n">
        <f aca="false">BF71/BF$2*BF$5*BL$5</f>
        <v>0</v>
      </c>
      <c r="BM71" s="61" t="n">
        <f aca="false">SUM(BJ71+BG71,BK71+BH71,BL71+BI71)-MIN(BJ71+BG71,BK71+BH71,BL71+BI71)</f>
        <v>0</v>
      </c>
      <c r="BN71" s="130"/>
      <c r="BO71" s="111"/>
      <c r="BP71" s="142"/>
      <c r="BQ71" s="88"/>
      <c r="BR71" s="88"/>
      <c r="BS71" s="89"/>
      <c r="BT71" s="60" t="n">
        <f aca="false">BN71/BN$2*BN$5*BT$5</f>
        <v>0</v>
      </c>
      <c r="BU71" s="60" t="n">
        <f aca="false">BO71/BO$2*BO$5*BU$5</f>
        <v>0</v>
      </c>
      <c r="BV71" s="77" t="n">
        <f aca="false">BP71/BP$2*BP$5*BV$5</f>
        <v>0</v>
      </c>
      <c r="BW71" s="61" t="n">
        <f aca="false">SUM(BT71+BQ71,BU71+BR71,BV71+BS71)-MIN(BT71+BQ71,BU71+BR71,BV71+BS71)</f>
        <v>0</v>
      </c>
      <c r="BX71" s="111"/>
      <c r="BY71" s="156"/>
      <c r="BZ71" s="125"/>
      <c r="CA71" s="88"/>
      <c r="CB71" s="89"/>
      <c r="CD71" s="60" t="n">
        <f aca="false">BX71/BX$2*BX$5*CD$5</f>
        <v>0</v>
      </c>
      <c r="CE71" s="60" t="n">
        <f aca="false">BY71/BY$2*BY$5*CE$5</f>
        <v>0</v>
      </c>
      <c r="CF71" s="60" t="n">
        <f aca="false">BZ71/BZ$2*BZ$5*CF$5</f>
        <v>0</v>
      </c>
      <c r="CG71" s="61" t="n">
        <f aca="false">SUM(CD71+CA71,CE71+CB71,CF71+CC71)-MIN(CD71+CA71,CE71+CB71,CF71+CC71)</f>
        <v>0</v>
      </c>
    </row>
    <row r="72" customFormat="false" ht="12.9" hidden="false" customHeight="true" outlineLevel="0" collapsed="false">
      <c r="A72" s="52" t="n">
        <v>65</v>
      </c>
      <c r="B72" s="139" t="s">
        <v>138</v>
      </c>
      <c r="C72" s="155" t="s">
        <v>43</v>
      </c>
      <c r="D72" s="55"/>
      <c r="E72" s="55"/>
      <c r="F72" s="55"/>
      <c r="G72" s="56" t="n">
        <v>2060</v>
      </c>
      <c r="H72" s="55"/>
      <c r="I72" s="57" t="n">
        <f aca="false">D72/D$2*D$5*I$5</f>
        <v>0</v>
      </c>
      <c r="J72" s="57" t="n">
        <f aca="false">E72/E$2*E$5*J$5</f>
        <v>0</v>
      </c>
      <c r="K72" s="57" t="n">
        <f aca="false">I72/MAX(I$8:I$107)*MAX(J$8:J$107)</f>
        <v>0</v>
      </c>
      <c r="L72" s="57" t="n">
        <f aca="false">F72/F$2*F$5*L$5</f>
        <v>0</v>
      </c>
      <c r="M72" s="57" t="n">
        <f aca="false">G72/G$2*G$5*M$5</f>
        <v>268.190445888823</v>
      </c>
      <c r="N72" s="57" t="n">
        <f aca="false">M72/MAX(M$8:M$107)*MAX(L$8:L$107)</f>
        <v>273.757548406246</v>
      </c>
      <c r="O72" s="60"/>
      <c r="P72" s="60"/>
      <c r="Q72" s="60"/>
      <c r="R72" s="60" t="n">
        <f aca="false">MAX(J72:K72)</f>
        <v>0</v>
      </c>
      <c r="S72" s="60" t="n">
        <f aca="false">MAX(L72,N72)</f>
        <v>273.757548406246</v>
      </c>
      <c r="T72" s="60" t="n">
        <f aca="false">H72/H$2*H$5*T$5</f>
        <v>0</v>
      </c>
      <c r="U72" s="61" t="n">
        <f aca="false">SUM(R72+O72,S72+P72,T72+Q72)-MIN(R72+O72,S72+P72,T72+Q72)</f>
        <v>273.757548406246</v>
      </c>
      <c r="V72" s="108"/>
      <c r="W72" s="56" t="n">
        <v>2060</v>
      </c>
      <c r="X72" s="55"/>
      <c r="Y72" s="55"/>
      <c r="Z72" s="57" t="n">
        <f aca="false">V72/V$2*V$5*Z$5</f>
        <v>0</v>
      </c>
      <c r="AA72" s="57" t="n">
        <f aca="false">W72/W$2*W$5*AA$5</f>
        <v>251.804827053316</v>
      </c>
      <c r="AB72" s="57" t="n">
        <f aca="false">Z72/MAX(Z$8:Z$107)*MAX(AA$8:AA$107)</f>
        <v>0</v>
      </c>
      <c r="AC72" s="60"/>
      <c r="AD72" s="60"/>
      <c r="AE72" s="60"/>
      <c r="AF72" s="60" t="n">
        <f aca="false">MAX(AA72:AB72)</f>
        <v>251.804827053316</v>
      </c>
      <c r="AG72" s="60" t="n">
        <f aca="false">X72/X$2*X$5*AG$5</f>
        <v>0</v>
      </c>
      <c r="AH72" s="60" t="n">
        <f aca="false">Y72/Y$2*Y$5*AH$5</f>
        <v>0</v>
      </c>
      <c r="AI72" s="61" t="n">
        <f aca="false">SUM(AF72+AC72,AG72+AD72,AH72+AE72)-MIN(AF72+AC72,AG72+AD72,AH72+AE72)</f>
        <v>251.804827053316</v>
      </c>
      <c r="AJ72" s="55"/>
      <c r="AK72" s="55"/>
      <c r="AL72" s="10"/>
      <c r="AM72" s="60"/>
      <c r="AN72" s="60"/>
      <c r="AO72" s="66"/>
      <c r="AP72" s="60" t="n">
        <f aca="false">AJ72/AJ$2*AJ$5*AP$5</f>
        <v>0</v>
      </c>
      <c r="AQ72" s="60" t="n">
        <f aca="false">AK72/AK$2*AK$5*AQ$5</f>
        <v>0</v>
      </c>
      <c r="AR72" s="60" t="n">
        <f aca="false">AL72/AL$2*AL$5*AR$5</f>
        <v>0</v>
      </c>
      <c r="AS72" s="61" t="n">
        <f aca="false">SUM(AP72+AM72,AQ72+AN72,AR72+AO72)-MIN(AP72+AM72,AQ72+AN72,AR72+AO72)</f>
        <v>0</v>
      </c>
      <c r="AT72" s="132"/>
      <c r="AU72" s="130"/>
      <c r="AV72" s="88"/>
      <c r="AW72" s="88"/>
      <c r="AX72" s="88"/>
      <c r="AY72" s="89"/>
      <c r="AZ72" s="60" t="n">
        <f aca="false">AT72/AT$2*AT$5*AZ$5</f>
        <v>0</v>
      </c>
      <c r="BA72" s="60" t="n">
        <f aca="false">AU72/AU$2*AU$5*BA$5</f>
        <v>0</v>
      </c>
      <c r="BB72" s="60" t="n">
        <f aca="false">AV72/AV$2*AV$5*BB$5</f>
        <v>0</v>
      </c>
      <c r="BC72" s="61" t="n">
        <f aca="false">SUM(AZ72+AW72,BA72+AX72,BB72+AY72)-MIN(AZ72+AW72,BA72+AX72,BB72+AY72)</f>
        <v>0</v>
      </c>
      <c r="BD72" s="130"/>
      <c r="BE72" s="111"/>
      <c r="BF72" s="142"/>
      <c r="BG72" s="88"/>
      <c r="BH72" s="89"/>
      <c r="BJ72" s="60" t="n">
        <f aca="false">BD72/BD$2*BD$5*BJ$5</f>
        <v>0</v>
      </c>
      <c r="BK72" s="60" t="n">
        <f aca="false">BE72/BE$2*BE$5*BK$5</f>
        <v>0</v>
      </c>
      <c r="BL72" s="77" t="n">
        <f aca="false">BF72/BF$2*BF$5*BL$5</f>
        <v>0</v>
      </c>
      <c r="BM72" s="61" t="n">
        <f aca="false">SUM(BJ72+BG72,BK72+BH72,BL72+BI72)-MIN(BJ72+BG72,BK72+BH72,BL72+BI72)</f>
        <v>0</v>
      </c>
      <c r="BN72" s="130"/>
      <c r="BO72" s="111"/>
      <c r="BP72" s="142"/>
      <c r="BQ72" s="88"/>
      <c r="BR72" s="88"/>
      <c r="BS72" s="89"/>
      <c r="BT72" s="60" t="n">
        <f aca="false">BN72/BN$2*BN$5*BT$5</f>
        <v>0</v>
      </c>
      <c r="BU72" s="60" t="n">
        <f aca="false">BO72/BO$2*BO$5*BU$5</f>
        <v>0</v>
      </c>
      <c r="BV72" s="77" t="n">
        <f aca="false">BP72/BP$2*BP$5*BV$5</f>
        <v>0</v>
      </c>
      <c r="BW72" s="61" t="n">
        <f aca="false">SUM(BT72+BQ72,BU72+BR72,BV72+BS72)-MIN(BT72+BQ72,BU72+BR72,BV72+BS72)</f>
        <v>0</v>
      </c>
      <c r="BX72" s="111"/>
      <c r="BY72" s="156"/>
      <c r="BZ72" s="125"/>
      <c r="CA72" s="88"/>
      <c r="CB72" s="89"/>
      <c r="CD72" s="60" t="n">
        <f aca="false">BX72/BX$2*BX$5*CD$5</f>
        <v>0</v>
      </c>
      <c r="CE72" s="60" t="n">
        <f aca="false">BY72/BY$2*BY$5*CE$5</f>
        <v>0</v>
      </c>
      <c r="CF72" s="60" t="n">
        <f aca="false">BZ72/BZ$2*BZ$5*CF$5</f>
        <v>0</v>
      </c>
      <c r="CG72" s="61" t="n">
        <f aca="false">SUM(CD72+CA72,CE72+CB72,CF72+CC72)-MIN(CD72+CA72,CE72+CB72,CF72+CC72)</f>
        <v>0</v>
      </c>
    </row>
    <row r="73" customFormat="false" ht="12.9" hidden="false" customHeight="true" outlineLevel="0" collapsed="false">
      <c r="A73" s="52" t="n">
        <v>66</v>
      </c>
      <c r="B73" s="10"/>
      <c r="D73" s="57"/>
      <c r="E73" s="57"/>
      <c r="F73" s="57"/>
      <c r="G73" s="57"/>
      <c r="H73" s="57"/>
      <c r="I73" s="57" t="n">
        <f aca="false">D73/D$2*D$5*I$5</f>
        <v>0</v>
      </c>
      <c r="J73" s="57" t="n">
        <f aca="false">E73/E$2*E$5*J$5</f>
        <v>0</v>
      </c>
      <c r="K73" s="57" t="n">
        <f aca="false">I73/MAX(I$8:I$107)*MAX(J$8:J$107)</f>
        <v>0</v>
      </c>
      <c r="L73" s="57" t="n">
        <f aca="false">F73/F$2*F$5*L$5</f>
        <v>0</v>
      </c>
      <c r="M73" s="57" t="n">
        <f aca="false">G73/G$2*G$5*M$5</f>
        <v>0</v>
      </c>
      <c r="N73" s="57" t="n">
        <f aca="false">M73/MAX(M$8:M$107)*MAX(L$8:L$107)</f>
        <v>0</v>
      </c>
      <c r="O73" s="60"/>
      <c r="P73" s="60"/>
      <c r="Q73" s="60"/>
      <c r="R73" s="60" t="n">
        <f aca="false">MAX(J73:K73)</f>
        <v>0</v>
      </c>
      <c r="S73" s="60" t="n">
        <f aca="false">MAX(L73,N73)</f>
        <v>0</v>
      </c>
      <c r="T73" s="60" t="n">
        <f aca="false">H73/H$2*H$5*T$5</f>
        <v>0</v>
      </c>
      <c r="U73" s="61" t="n">
        <f aca="false">SUM(R73+O73,S73+P73,T73+Q73)-MIN(R73+O73,S73+P73,T73+Q73)</f>
        <v>0</v>
      </c>
      <c r="V73" s="152"/>
      <c r="W73" s="57"/>
      <c r="X73" s="57"/>
      <c r="Y73" s="57"/>
      <c r="Z73" s="57" t="n">
        <f aca="false">V73/V$2*V$5*Z$5</f>
        <v>0</v>
      </c>
      <c r="AA73" s="57" t="n">
        <f aca="false">W73/W$2*W$5*AA$5</f>
        <v>0</v>
      </c>
      <c r="AB73" s="57" t="n">
        <f aca="false">Z73/MAX(Z$8:Z$107)*MAX(AA$8:AA$107)</f>
        <v>0</v>
      </c>
      <c r="AC73" s="60"/>
      <c r="AD73" s="60"/>
      <c r="AE73" s="60"/>
      <c r="AF73" s="60" t="n">
        <f aca="false">MAX(AA73:AB73)</f>
        <v>0</v>
      </c>
      <c r="AG73" s="60" t="n">
        <f aca="false">X73/X$2*X$5*AG$5</f>
        <v>0</v>
      </c>
      <c r="AH73" s="60" t="n">
        <f aca="false">Y73/Y$2*Y$5*AH$5</f>
        <v>0</v>
      </c>
      <c r="AI73" s="61" t="n">
        <f aca="false">SUM(AF73+AC73,AG73+AD73,AH73+AE73)-MIN(AF73+AC73,AG73+AD73,AH73+AE73)</f>
        <v>0</v>
      </c>
      <c r="AJ73" s="57"/>
      <c r="AK73" s="57"/>
      <c r="AL73" s="10"/>
      <c r="AM73" s="60"/>
      <c r="AN73" s="60"/>
      <c r="AO73" s="66"/>
      <c r="AP73" s="60" t="n">
        <f aca="false">AJ73/AJ$2*AJ$5*AP$5</f>
        <v>0</v>
      </c>
      <c r="AQ73" s="60" t="n">
        <f aca="false">AK73/AK$2*AK$5*AQ$5</f>
        <v>0</v>
      </c>
      <c r="AR73" s="60" t="n">
        <f aca="false">AL73/AL$2*AL$5*AR$5</f>
        <v>0</v>
      </c>
      <c r="AS73" s="61" t="n">
        <f aca="false">SUM(AP73+AM73,AQ73+AN73,AR73+AO73)-MIN(AP73+AM73,AQ73+AN73,AR73+AO73)</f>
        <v>0</v>
      </c>
      <c r="AT73" s="102"/>
      <c r="AU73" s="88"/>
      <c r="AV73" s="88"/>
      <c r="AW73" s="88"/>
      <c r="AX73" s="88"/>
      <c r="AY73" s="89"/>
      <c r="AZ73" s="60" t="n">
        <f aca="false">AT73/AT$2*AT$5*AZ$5</f>
        <v>0</v>
      </c>
      <c r="BA73" s="60" t="n">
        <f aca="false">AU73/AU$2*AU$5*BA$5</f>
        <v>0</v>
      </c>
      <c r="BB73" s="60" t="n">
        <f aca="false">AV73/AV$2*AV$5*BB$5</f>
        <v>0</v>
      </c>
      <c r="BC73" s="61" t="n">
        <f aca="false">SUM(AZ73+AW73,BA73+AX73,BB73+AY73)-MIN(AZ73+AW73,BA73+AX73,BB73+AY73)</f>
        <v>0</v>
      </c>
      <c r="BD73" s="88"/>
      <c r="BE73" s="111"/>
      <c r="BF73" s="142"/>
      <c r="BG73" s="88"/>
      <c r="BH73" s="89"/>
      <c r="BJ73" s="60" t="n">
        <f aca="false">BD73/BD$2*BD$5*BJ$5</f>
        <v>0</v>
      </c>
      <c r="BK73" s="60" t="n">
        <f aca="false">BE73/BE$2*BE$5*BK$5</f>
        <v>0</v>
      </c>
      <c r="BL73" s="77" t="n">
        <f aca="false">BF73/BF$2*BF$5*BL$5</f>
        <v>0</v>
      </c>
      <c r="BM73" s="61" t="n">
        <f aca="false">SUM(BJ73+BG73,BK73+BH73,BL73+BI73)-MIN(BJ73+BG73,BK73+BH73,BL73+BI73)</f>
        <v>0</v>
      </c>
      <c r="BN73" s="88"/>
      <c r="BO73" s="111"/>
      <c r="BP73" s="142"/>
      <c r="BQ73" s="88"/>
      <c r="BR73" s="88"/>
      <c r="BS73" s="89"/>
      <c r="BT73" s="60" t="n">
        <f aca="false">BN73/BN$2*BN$5*BT$5</f>
        <v>0</v>
      </c>
      <c r="BU73" s="60" t="n">
        <f aca="false">BO73/BO$2*BO$5*BU$5</f>
        <v>0</v>
      </c>
      <c r="BV73" s="77" t="n">
        <f aca="false">BP73/BP$2*BP$5*BV$5</f>
        <v>0</v>
      </c>
      <c r="BW73" s="61" t="n">
        <f aca="false">SUM(BT73+BQ73,BU73+BR73,BV73+BS73)-MIN(BT73+BQ73,BU73+BR73,BV73+BS73)</f>
        <v>0</v>
      </c>
      <c r="BX73" s="111"/>
      <c r="BY73" s="156"/>
      <c r="BZ73" s="125"/>
      <c r="CA73" s="88"/>
      <c r="CB73" s="89"/>
      <c r="CD73" s="60" t="n">
        <f aca="false">BX73/BX$2*BX$5*CD$5</f>
        <v>0</v>
      </c>
      <c r="CE73" s="60" t="n">
        <f aca="false">BY73/BY$2*BY$5*CE$5</f>
        <v>0</v>
      </c>
      <c r="CF73" s="60" t="n">
        <f aca="false">BZ73/BZ$2*BZ$5*CF$5</f>
        <v>0</v>
      </c>
      <c r="CG73" s="61" t="n">
        <f aca="false">SUM(CD73+CA73,CE73+CB73,CF73+CC73)-MIN(CD73+CA73,CE73+CB73,CF73+CC73)</f>
        <v>0</v>
      </c>
    </row>
    <row r="74" customFormat="false" ht="12.9" hidden="false" customHeight="true" outlineLevel="0" collapsed="false">
      <c r="A74" s="52" t="n">
        <v>67</v>
      </c>
      <c r="B74" s="57"/>
      <c r="C74" s="57"/>
      <c r="D74" s="57"/>
      <c r="E74" s="57"/>
      <c r="F74" s="57"/>
      <c r="G74" s="57"/>
      <c r="H74" s="57"/>
      <c r="I74" s="57" t="n">
        <f aca="false">D74/D$2*D$5*I$5</f>
        <v>0</v>
      </c>
      <c r="J74" s="57" t="n">
        <f aca="false">E74/E$2*E$5*J$5</f>
        <v>0</v>
      </c>
      <c r="K74" s="57" t="n">
        <f aca="false">I74/MAX(I$8:I$107)*MAX(J$8:J$107)</f>
        <v>0</v>
      </c>
      <c r="L74" s="57" t="n">
        <f aca="false">F74/F$2*F$5*L$5</f>
        <v>0</v>
      </c>
      <c r="M74" s="57" t="n">
        <f aca="false">G74/G$2*G$5*M$5</f>
        <v>0</v>
      </c>
      <c r="N74" s="57" t="n">
        <f aca="false">M74/MAX(M$8:M$107)*MAX(L$8:L$107)</f>
        <v>0</v>
      </c>
      <c r="O74" s="60"/>
      <c r="P74" s="60"/>
      <c r="Q74" s="60"/>
      <c r="R74" s="60" t="n">
        <f aca="false">MAX(J74:K74)</f>
        <v>0</v>
      </c>
      <c r="S74" s="60" t="n">
        <f aca="false">MAX(L74,N74)</f>
        <v>0</v>
      </c>
      <c r="T74" s="60" t="n">
        <f aca="false">H74/H$2*H$5*T$5</f>
        <v>0</v>
      </c>
      <c r="U74" s="61" t="n">
        <f aca="false">SUM(R74+O74,S74+P74,T74+Q74)-MIN(R74+O74,S74+P74,T74+Q74)</f>
        <v>0</v>
      </c>
      <c r="V74" s="152"/>
      <c r="W74" s="57"/>
      <c r="X74" s="57"/>
      <c r="Y74" s="57"/>
      <c r="Z74" s="57" t="n">
        <f aca="false">V74/V$2*V$5*Z$5</f>
        <v>0</v>
      </c>
      <c r="AA74" s="57" t="n">
        <f aca="false">W74/W$2*W$5*AA$5</f>
        <v>0</v>
      </c>
      <c r="AB74" s="57" t="n">
        <f aca="false">Z74/MAX(Z$8:Z$107)*MAX(AA$8:AA$107)</f>
        <v>0</v>
      </c>
      <c r="AC74" s="60"/>
      <c r="AD74" s="60"/>
      <c r="AE74" s="60"/>
      <c r="AF74" s="60" t="n">
        <f aca="false">MAX(AA74:AB74)</f>
        <v>0</v>
      </c>
      <c r="AG74" s="60" t="n">
        <f aca="false">X74/X$2*X$5*AG$5</f>
        <v>0</v>
      </c>
      <c r="AH74" s="60" t="n">
        <f aca="false">Y74/Y$2*Y$5*AH$5</f>
        <v>0</v>
      </c>
      <c r="AI74" s="61" t="n">
        <f aca="false">SUM(AF74+AC74,AG74+AD74,AH74+AE74)-MIN(AF74+AC74,AG74+AD74,AH74+AE74)</f>
        <v>0</v>
      </c>
      <c r="AJ74" s="57"/>
      <c r="AK74" s="57"/>
      <c r="AL74" s="10"/>
      <c r="AM74" s="60"/>
      <c r="AN74" s="60"/>
      <c r="AO74" s="66"/>
      <c r="AP74" s="60" t="n">
        <f aca="false">AJ74/AJ$2*AJ$5*AP$5</f>
        <v>0</v>
      </c>
      <c r="AQ74" s="60" t="n">
        <f aca="false">AK74/AK$2*AK$5*AQ$5</f>
        <v>0</v>
      </c>
      <c r="AR74" s="60" t="n">
        <f aca="false">AL74/AL$2*AL$5*AR$5</f>
        <v>0</v>
      </c>
      <c r="AS74" s="61" t="n">
        <f aca="false">SUM(AP74+AM74,AQ74+AN74,AR74+AO74)-MIN(AP74+AM74,AQ74+AN74,AR74+AO74)</f>
        <v>0</v>
      </c>
      <c r="AT74" s="102"/>
      <c r="AU74" s="88"/>
      <c r="AV74" s="88"/>
      <c r="AW74" s="88"/>
      <c r="AX74" s="88"/>
      <c r="AY74" s="89"/>
      <c r="AZ74" s="60" t="n">
        <f aca="false">AT74/AT$2*AT$5*AZ$5</f>
        <v>0</v>
      </c>
      <c r="BA74" s="60" t="n">
        <f aca="false">AU74/AU$2*AU$5*BA$5</f>
        <v>0</v>
      </c>
      <c r="BB74" s="60" t="n">
        <f aca="false">AV74/AV$2*AV$5*BB$5</f>
        <v>0</v>
      </c>
      <c r="BC74" s="61" t="n">
        <f aca="false">SUM(AZ74+AW74,BA74+AX74,BB74+AY74)-MIN(AZ74+AW74,BA74+AX74,BB74+AY74)</f>
        <v>0</v>
      </c>
      <c r="BD74" s="88"/>
      <c r="BE74" s="111"/>
      <c r="BF74" s="142"/>
      <c r="BG74" s="88"/>
      <c r="BH74" s="89"/>
      <c r="BI74" s="102"/>
      <c r="BJ74" s="60" t="n">
        <f aca="false">BD74/BD$2*BD$5*BJ$5</f>
        <v>0</v>
      </c>
      <c r="BK74" s="60" t="n">
        <f aca="false">BE74/BE$2*BE$5*BK$5</f>
        <v>0</v>
      </c>
      <c r="BL74" s="77" t="n">
        <f aca="false">BF74/BF$2*BF$5*BL$5</f>
        <v>0</v>
      </c>
      <c r="BM74" s="61" t="n">
        <f aca="false">SUM(BJ74+BG74,BK74+BH74,BL74+BI74)-MIN(BJ74+BG74,BK74+BH74,BL74+BI74)</f>
        <v>0</v>
      </c>
      <c r="BN74" s="88"/>
      <c r="BO74" s="111"/>
      <c r="BP74" s="142"/>
      <c r="BQ74" s="88"/>
      <c r="BR74" s="88"/>
      <c r="BS74" s="89"/>
      <c r="BT74" s="60" t="n">
        <f aca="false">BN74/BN$2*BN$5*BT$5</f>
        <v>0</v>
      </c>
      <c r="BU74" s="60" t="n">
        <f aca="false">BO74/BO$2*BO$5*BU$5</f>
        <v>0</v>
      </c>
      <c r="BV74" s="77" t="n">
        <f aca="false">BP74/BP$2*BP$5*BV$5</f>
        <v>0</v>
      </c>
      <c r="BW74" s="61" t="n">
        <f aca="false">SUM(BT74+BQ74,BU74+BR74,BV74+BS74)-MIN(BT74+BQ74,BU74+BR74,BV74+BS74)</f>
        <v>0</v>
      </c>
      <c r="BX74" s="111"/>
      <c r="BY74" s="156"/>
      <c r="BZ74" s="125"/>
      <c r="CA74" s="88"/>
      <c r="CB74" s="89"/>
      <c r="CD74" s="60" t="n">
        <f aca="false">BX74/BX$2*BX$5*CD$5</f>
        <v>0</v>
      </c>
      <c r="CE74" s="60" t="n">
        <f aca="false">BY74/BY$2*BY$5*CE$5</f>
        <v>0</v>
      </c>
      <c r="CF74" s="60" t="n">
        <f aca="false">BZ74/BZ$2*BZ$5*CF$5</f>
        <v>0</v>
      </c>
      <c r="CG74" s="61" t="n">
        <f aca="false">SUM(CD74+CA74,CE74+CB74,CF74+CC74)-MIN(CD74+CA74,CE74+CB74,CF74+CC74)</f>
        <v>0</v>
      </c>
    </row>
    <row r="75" customFormat="false" ht="12.9" hidden="false" customHeight="true" outlineLevel="0" collapsed="false">
      <c r="A75" s="52" t="n">
        <v>68</v>
      </c>
      <c r="B75" s="57"/>
      <c r="C75" s="57"/>
      <c r="D75" s="57"/>
      <c r="E75" s="57"/>
      <c r="F75" s="57"/>
      <c r="G75" s="57"/>
      <c r="H75" s="57"/>
      <c r="I75" s="57" t="n">
        <f aca="false">D75/D$2*D$5*I$5</f>
        <v>0</v>
      </c>
      <c r="J75" s="57" t="n">
        <f aca="false">E75/E$2*E$5*J$5</f>
        <v>0</v>
      </c>
      <c r="K75" s="57" t="n">
        <f aca="false">I75/MAX(I$8:I$107)*MAX(J$8:J$107)</f>
        <v>0</v>
      </c>
      <c r="L75" s="57" t="n">
        <f aca="false">F75/F$2*F$5*L$5</f>
        <v>0</v>
      </c>
      <c r="M75" s="57" t="n">
        <f aca="false">G75/G$2*G$5*M$5</f>
        <v>0</v>
      </c>
      <c r="N75" s="57" t="n">
        <f aca="false">M75/MAX(M$8:M$107)*MAX(L$8:L$107)</f>
        <v>0</v>
      </c>
      <c r="O75" s="60"/>
      <c r="P75" s="60"/>
      <c r="Q75" s="60"/>
      <c r="R75" s="60" t="n">
        <f aca="false">MAX(J75:K75)</f>
        <v>0</v>
      </c>
      <c r="S75" s="60" t="n">
        <f aca="false">MAX(L75,N75)</f>
        <v>0</v>
      </c>
      <c r="T75" s="60" t="n">
        <f aca="false">H75/H$2*H$5*T$5</f>
        <v>0</v>
      </c>
      <c r="U75" s="61" t="n">
        <f aca="false">SUM(R75+O75,S75+P75,T75+Q75)-MIN(R75+O75,S75+P75,T75+Q75)</f>
        <v>0</v>
      </c>
      <c r="V75" s="152"/>
      <c r="W75" s="57"/>
      <c r="X75" s="57"/>
      <c r="Y75" s="57"/>
      <c r="Z75" s="57" t="n">
        <f aca="false">V75/V$2*V$5*Z$5</f>
        <v>0</v>
      </c>
      <c r="AA75" s="57" t="n">
        <f aca="false">W75/W$2*W$5*AA$5</f>
        <v>0</v>
      </c>
      <c r="AB75" s="57" t="n">
        <f aca="false">Z75/MAX(Z$8:Z$107)*MAX(AA$8:AA$107)</f>
        <v>0</v>
      </c>
      <c r="AC75" s="60"/>
      <c r="AD75" s="60"/>
      <c r="AE75" s="60"/>
      <c r="AF75" s="60" t="n">
        <f aca="false">MAX(AA75:AB75)</f>
        <v>0</v>
      </c>
      <c r="AG75" s="60" t="n">
        <f aca="false">X75/X$2*X$5*AG$5</f>
        <v>0</v>
      </c>
      <c r="AH75" s="60" t="n">
        <f aca="false">Y75/Y$2*Y$5*AH$5</f>
        <v>0</v>
      </c>
      <c r="AI75" s="61" t="n">
        <f aca="false">SUM(AF75+AC75,AG75+AD75,AH75+AE75)-MIN(AF75+AC75,AG75+AD75,AH75+AE75)</f>
        <v>0</v>
      </c>
      <c r="AJ75" s="57"/>
      <c r="AK75" s="57"/>
      <c r="AL75" s="10"/>
      <c r="AM75" s="60"/>
      <c r="AN75" s="60"/>
      <c r="AO75" s="66"/>
      <c r="AP75" s="60" t="n">
        <f aca="false">AJ75/AJ$2*AJ$5*AP$5</f>
        <v>0</v>
      </c>
      <c r="AQ75" s="60" t="n">
        <f aca="false">AK75/AK$2*AK$5*AQ$5</f>
        <v>0</v>
      </c>
      <c r="AR75" s="60" t="n">
        <f aca="false">AL75/AL$2*AL$5*AR$5</f>
        <v>0</v>
      </c>
      <c r="AS75" s="61" t="n">
        <f aca="false">SUM(AP75+AM75,AQ75+AN75,AR75+AO75)-MIN(AP75+AM75,AQ75+AN75,AR75+AO75)</f>
        <v>0</v>
      </c>
      <c r="AT75" s="102"/>
      <c r="AU75" s="88"/>
      <c r="AV75" s="88"/>
      <c r="AW75" s="88"/>
      <c r="AX75" s="88"/>
      <c r="AY75" s="89"/>
      <c r="AZ75" s="60" t="n">
        <f aca="false">AT75/AT$2*AT$5*AZ$5</f>
        <v>0</v>
      </c>
      <c r="BA75" s="60" t="n">
        <f aca="false">AU75/AU$2*AU$5*BA$5</f>
        <v>0</v>
      </c>
      <c r="BB75" s="60" t="n">
        <f aca="false">AV75/AV$2*AV$5*BB$5</f>
        <v>0</v>
      </c>
      <c r="BC75" s="61" t="n">
        <f aca="false">SUM(AZ75+AW75,BA75+AX75,BB75+AY75)-MIN(AZ75+AW75,BA75+AX75,BB75+AY75)</f>
        <v>0</v>
      </c>
      <c r="BD75" s="88"/>
      <c r="BE75" s="111"/>
      <c r="BF75" s="142"/>
      <c r="BG75" s="88"/>
      <c r="BH75" s="89"/>
      <c r="BJ75" s="60" t="n">
        <f aca="false">BD75/BD$2*BD$5*BJ$5</f>
        <v>0</v>
      </c>
      <c r="BK75" s="60" t="n">
        <f aca="false">BE75/BE$2*BE$5*BK$5</f>
        <v>0</v>
      </c>
      <c r="BL75" s="77" t="n">
        <f aca="false">BF75/BF$2*BF$5*BL$5</f>
        <v>0</v>
      </c>
      <c r="BM75" s="61" t="n">
        <f aca="false">SUM(BJ75+BG75,BK75+BH75,BL75+BI75)-MIN(BJ75+BG75,BK75+BH75,BL75+BI75)</f>
        <v>0</v>
      </c>
      <c r="BN75" s="88"/>
      <c r="BO75" s="111"/>
      <c r="BP75" s="142"/>
      <c r="BQ75" s="88"/>
      <c r="BR75" s="88"/>
      <c r="BS75" s="89"/>
      <c r="BT75" s="60" t="n">
        <f aca="false">BN75/BN$2*BN$5*BT$5</f>
        <v>0</v>
      </c>
      <c r="BU75" s="60" t="n">
        <f aca="false">BO75/BO$2*BO$5*BU$5</f>
        <v>0</v>
      </c>
      <c r="BV75" s="77" t="n">
        <f aca="false">BP75/BP$2*BP$5*BV$5</f>
        <v>0</v>
      </c>
      <c r="BW75" s="61" t="n">
        <f aca="false">SUM(BT75+BQ75,BU75+BR75,BV75+BS75)-MIN(BT75+BQ75,BU75+BR75,BV75+BS75)</f>
        <v>0</v>
      </c>
      <c r="BX75" s="111"/>
      <c r="BY75" s="156"/>
      <c r="BZ75" s="125"/>
      <c r="CA75" s="88"/>
      <c r="CB75" s="89"/>
      <c r="CD75" s="60" t="n">
        <f aca="false">BX75/BX$2*BX$5*CD$5</f>
        <v>0</v>
      </c>
      <c r="CE75" s="60" t="n">
        <f aca="false">BY75/BY$2*BY$5*CE$5</f>
        <v>0</v>
      </c>
      <c r="CF75" s="60" t="n">
        <f aca="false">BZ75/BZ$2*BZ$5*CF$5</f>
        <v>0</v>
      </c>
      <c r="CG75" s="61" t="n">
        <f aca="false">SUM(CD75+CA75,CE75+CB75,CF75+CC75)-MIN(CD75+CA75,CE75+CB75,CF75+CC75)</f>
        <v>0</v>
      </c>
    </row>
    <row r="76" customFormat="false" ht="12.9" hidden="false" customHeight="true" outlineLevel="0" collapsed="false">
      <c r="A76" s="52" t="n">
        <v>69</v>
      </c>
      <c r="B76" s="57"/>
      <c r="C76" s="57"/>
      <c r="D76" s="57"/>
      <c r="E76" s="57"/>
      <c r="F76" s="57"/>
      <c r="G76" s="57"/>
      <c r="H76" s="57"/>
      <c r="I76" s="57" t="n">
        <f aca="false">D76/D$2*D$5*I$5</f>
        <v>0</v>
      </c>
      <c r="J76" s="57" t="n">
        <f aca="false">E76/E$2*E$5*J$5</f>
        <v>0</v>
      </c>
      <c r="K76" s="57" t="n">
        <f aca="false">I76/MAX(I$8:I$107)*MAX(J$8:J$107)</f>
        <v>0</v>
      </c>
      <c r="L76" s="57" t="n">
        <f aca="false">F76/F$2*F$5*L$5</f>
        <v>0</v>
      </c>
      <c r="M76" s="57" t="n">
        <f aca="false">G76/G$2*G$5*M$5</f>
        <v>0</v>
      </c>
      <c r="N76" s="57" t="n">
        <f aca="false">M76/MAX(M$8:M$107)*MAX(L$8:L$107)</f>
        <v>0</v>
      </c>
      <c r="O76" s="60"/>
      <c r="P76" s="60"/>
      <c r="Q76" s="60"/>
      <c r="R76" s="60" t="n">
        <f aca="false">MAX(J76:K76)</f>
        <v>0</v>
      </c>
      <c r="S76" s="60" t="n">
        <f aca="false">MAX(L76,N76)</f>
        <v>0</v>
      </c>
      <c r="T76" s="60" t="n">
        <f aca="false">H76/H$2*H$5*T$5</f>
        <v>0</v>
      </c>
      <c r="U76" s="61" t="n">
        <f aca="false">SUM(R76+O76,S76+P76,T76+Q76)-MIN(R76+O76,S76+P76,T76+Q76)</f>
        <v>0</v>
      </c>
      <c r="V76" s="152"/>
      <c r="W76" s="57"/>
      <c r="X76" s="57"/>
      <c r="Y76" s="57"/>
      <c r="Z76" s="57" t="n">
        <f aca="false">V76/V$2*V$5*Z$5</f>
        <v>0</v>
      </c>
      <c r="AA76" s="57" t="n">
        <f aca="false">W76/W$2*W$5*AA$5</f>
        <v>0</v>
      </c>
      <c r="AB76" s="57" t="n">
        <f aca="false">Z76/MAX(Z$8:Z$107)*MAX(AA$8:AA$107)</f>
        <v>0</v>
      </c>
      <c r="AC76" s="60"/>
      <c r="AD76" s="60"/>
      <c r="AE76" s="60"/>
      <c r="AF76" s="60" t="n">
        <f aca="false">MAX(AA76:AB76)</f>
        <v>0</v>
      </c>
      <c r="AG76" s="60" t="n">
        <f aca="false">X76/X$2*X$5*AG$5</f>
        <v>0</v>
      </c>
      <c r="AH76" s="60" t="n">
        <f aca="false">Y76/Y$2*Y$5*AH$5</f>
        <v>0</v>
      </c>
      <c r="AI76" s="61" t="n">
        <f aca="false">SUM(AF76+AC76,AG76+AD76,AH76+AE76)-MIN(AF76+AC76,AG76+AD76,AH76+AE76)</f>
        <v>0</v>
      </c>
      <c r="AJ76" s="57"/>
      <c r="AK76" s="57"/>
      <c r="AL76" s="10"/>
      <c r="AM76" s="60"/>
      <c r="AN76" s="60"/>
      <c r="AO76" s="66"/>
      <c r="AP76" s="60" t="n">
        <f aca="false">AJ76/AJ$2*AJ$5*AP$5</f>
        <v>0</v>
      </c>
      <c r="AQ76" s="60" t="n">
        <f aca="false">AK76/AK$2*AK$5*AQ$5</f>
        <v>0</v>
      </c>
      <c r="AR76" s="60" t="n">
        <f aca="false">AL76/AL$2*AL$5*AR$5</f>
        <v>0</v>
      </c>
      <c r="AS76" s="61" t="n">
        <f aca="false">SUM(AP76+AM76,AQ76+AN76,AR76+AO76)-MIN(AP76+AM76,AQ76+AN76,AR76+AO76)</f>
        <v>0</v>
      </c>
      <c r="AT76" s="102"/>
      <c r="AU76" s="88"/>
      <c r="AV76" s="88"/>
      <c r="AW76" s="88"/>
      <c r="AX76" s="88"/>
      <c r="AY76" s="89"/>
      <c r="AZ76" s="60" t="n">
        <f aca="false">AT76/AT$2*AT$5*AZ$5</f>
        <v>0</v>
      </c>
      <c r="BA76" s="60" t="n">
        <f aca="false">AU76/AU$2*AU$5*BA$5</f>
        <v>0</v>
      </c>
      <c r="BB76" s="60" t="n">
        <f aca="false">AV76/AV$2*AV$5*BB$5</f>
        <v>0</v>
      </c>
      <c r="BC76" s="61" t="n">
        <f aca="false">SUM(AZ76+AW76,BA76+AX76,BB76+AY76)-MIN(AZ76+AW76,BA76+AX76,BB76+AY76)</f>
        <v>0</v>
      </c>
      <c r="BD76" s="88"/>
      <c r="BE76" s="111"/>
      <c r="BF76" s="142"/>
      <c r="BG76" s="88"/>
      <c r="BH76" s="89"/>
      <c r="BJ76" s="60" t="n">
        <f aca="false">BD76/BD$2*BD$5*BJ$5</f>
        <v>0</v>
      </c>
      <c r="BK76" s="60" t="n">
        <f aca="false">BE76/BE$2*BE$5*BK$5</f>
        <v>0</v>
      </c>
      <c r="BL76" s="77" t="n">
        <f aca="false">BF76/BF$2*BF$5*BL$5</f>
        <v>0</v>
      </c>
      <c r="BM76" s="61" t="n">
        <f aca="false">SUM(BJ76+BG76,BK76+BH76,BL76+BI76)-MIN(BJ76+BG76,BK76+BH76,BL76+BI76)</f>
        <v>0</v>
      </c>
      <c r="BN76" s="88"/>
      <c r="BO76" s="111"/>
      <c r="BP76" s="142"/>
      <c r="BQ76" s="88"/>
      <c r="BR76" s="88"/>
      <c r="BS76" s="89"/>
      <c r="BT76" s="60" t="n">
        <f aca="false">BN76/BN$2*BN$5*BT$5</f>
        <v>0</v>
      </c>
      <c r="BU76" s="60" t="n">
        <f aca="false">BO76/BO$2*BO$5*BU$5</f>
        <v>0</v>
      </c>
      <c r="BV76" s="77" t="n">
        <f aca="false">BP76/BP$2*BP$5*BV$5</f>
        <v>0</v>
      </c>
      <c r="BW76" s="61" t="n">
        <f aca="false">SUM(BT76+BQ76,BU76+BR76,BV76+BS76)-MIN(BT76+BQ76,BU76+BR76,BV76+BS76)</f>
        <v>0</v>
      </c>
      <c r="BX76" s="111"/>
      <c r="BY76" s="156"/>
      <c r="BZ76" s="125"/>
      <c r="CA76" s="88"/>
      <c r="CB76" s="89"/>
      <c r="CD76" s="60" t="n">
        <f aca="false">BX76/BX$2*BX$5*CD$5</f>
        <v>0</v>
      </c>
      <c r="CE76" s="60" t="n">
        <f aca="false">BY76/BY$2*BY$5*CE$5</f>
        <v>0</v>
      </c>
      <c r="CF76" s="60" t="n">
        <f aca="false">BZ76/BZ$2*BZ$5*CF$5</f>
        <v>0</v>
      </c>
      <c r="CG76" s="61" t="n">
        <f aca="false">SUM(CD76+CA76,CE76+CB76,CF76+CC76)-MIN(CD76+CA76,CE76+CB76,CF76+CC76)</f>
        <v>0</v>
      </c>
    </row>
    <row r="77" customFormat="false" ht="12.9" hidden="false" customHeight="true" outlineLevel="0" collapsed="false">
      <c r="A77" s="52" t="n">
        <v>70</v>
      </c>
      <c r="B77" s="57"/>
      <c r="C77" s="57"/>
      <c r="D77" s="57"/>
      <c r="E77" s="57"/>
      <c r="F77" s="57"/>
      <c r="G77" s="57"/>
      <c r="H77" s="57"/>
      <c r="I77" s="57" t="n">
        <f aca="false">D77/D$2*D$5*I$5</f>
        <v>0</v>
      </c>
      <c r="J77" s="57" t="n">
        <f aca="false">E77/E$2*E$5*J$5</f>
        <v>0</v>
      </c>
      <c r="K77" s="57" t="n">
        <f aca="false">I77/MAX(I$8:I$107)*MAX(J$8:J$107)</f>
        <v>0</v>
      </c>
      <c r="L77" s="57" t="n">
        <f aca="false">F77/F$2*F$5*L$5</f>
        <v>0</v>
      </c>
      <c r="M77" s="57" t="n">
        <f aca="false">G77/G$2*G$5*M$5</f>
        <v>0</v>
      </c>
      <c r="N77" s="57" t="n">
        <f aca="false">M77/MAX(M$8:M$107)*MAX(L$8:L$107)</f>
        <v>0</v>
      </c>
      <c r="O77" s="60"/>
      <c r="P77" s="60"/>
      <c r="Q77" s="60"/>
      <c r="R77" s="60" t="n">
        <f aca="false">MAX(J77:K77)</f>
        <v>0</v>
      </c>
      <c r="S77" s="60" t="n">
        <f aca="false">MAX(L77,N77)</f>
        <v>0</v>
      </c>
      <c r="T77" s="60" t="n">
        <f aca="false">H77/H$2*H$5*T$5</f>
        <v>0</v>
      </c>
      <c r="U77" s="61" t="n">
        <f aca="false">SUM(R77+O77,S77+P77,T77+Q77)-MIN(R77+O77,S77+P77,T77+Q77)</f>
        <v>0</v>
      </c>
      <c r="V77" s="152"/>
      <c r="W77" s="57"/>
      <c r="X77" s="57"/>
      <c r="Y77" s="57"/>
      <c r="Z77" s="57" t="n">
        <f aca="false">V77/V$2*V$5*Z$5</f>
        <v>0</v>
      </c>
      <c r="AA77" s="57" t="n">
        <f aca="false">W77/W$2*W$5*AA$5</f>
        <v>0</v>
      </c>
      <c r="AB77" s="57" t="n">
        <f aca="false">Z77/MAX(Z$8:Z$107)*MAX(AA$8:AA$107)</f>
        <v>0</v>
      </c>
      <c r="AC77" s="60"/>
      <c r="AD77" s="60"/>
      <c r="AE77" s="60"/>
      <c r="AF77" s="60" t="n">
        <f aca="false">MAX(AA77:AB77)</f>
        <v>0</v>
      </c>
      <c r="AG77" s="60" t="n">
        <f aca="false">X77/X$2*X$5*AG$5</f>
        <v>0</v>
      </c>
      <c r="AH77" s="60" t="n">
        <f aca="false">Y77/Y$2*Y$5*AH$5</f>
        <v>0</v>
      </c>
      <c r="AI77" s="61" t="n">
        <f aca="false">SUM(AF77+AC77,AG77+AD77,AH77+AE77)-MIN(AF77+AC77,AG77+AD77,AH77+AE77)</f>
        <v>0</v>
      </c>
      <c r="AJ77" s="57"/>
      <c r="AK77" s="57"/>
      <c r="AL77" s="10"/>
      <c r="AM77" s="60"/>
      <c r="AN77" s="60"/>
      <c r="AO77" s="66"/>
      <c r="AP77" s="60" t="n">
        <f aca="false">AJ77/AJ$2*AJ$5*AP$5</f>
        <v>0</v>
      </c>
      <c r="AQ77" s="60" t="n">
        <f aca="false">AK77/AK$2*AK$5*AQ$5</f>
        <v>0</v>
      </c>
      <c r="AR77" s="60" t="n">
        <f aca="false">AL77/AL$2*AL$5*AR$5</f>
        <v>0</v>
      </c>
      <c r="AS77" s="61" t="n">
        <f aca="false">SUM(AP77+AM77,AQ77+AN77,AR77+AO77)-MIN(AP77+AM77,AQ77+AN77,AR77+AO77)</f>
        <v>0</v>
      </c>
      <c r="AT77" s="102"/>
      <c r="AU77" s="88"/>
      <c r="AV77" s="88"/>
      <c r="AW77" s="88"/>
      <c r="AX77" s="88"/>
      <c r="AY77" s="89"/>
      <c r="AZ77" s="60" t="n">
        <f aca="false">AT77/AT$2*AT$5*AZ$5</f>
        <v>0</v>
      </c>
      <c r="BA77" s="60" t="n">
        <f aca="false">AU77/AU$2*AU$5*BA$5</f>
        <v>0</v>
      </c>
      <c r="BB77" s="60" t="n">
        <f aca="false">AV77/AV$2*AV$5*BB$5</f>
        <v>0</v>
      </c>
      <c r="BC77" s="61" t="n">
        <f aca="false">SUM(AZ77+AW77,BA77+AX77,BB77+AY77)-MIN(AZ77+AW77,BA77+AX77,BB77+AY77)</f>
        <v>0</v>
      </c>
      <c r="BD77" s="88"/>
      <c r="BE77" s="111"/>
      <c r="BF77" s="142"/>
      <c r="BG77" s="88"/>
      <c r="BH77" s="89"/>
      <c r="BJ77" s="60" t="n">
        <f aca="false">BD77/BD$2*BD$5*BJ$5</f>
        <v>0</v>
      </c>
      <c r="BK77" s="60" t="n">
        <f aca="false">BE77/BE$2*BE$5*BK$5</f>
        <v>0</v>
      </c>
      <c r="BL77" s="77" t="n">
        <f aca="false">BF77/BF$2*BF$5*BL$5</f>
        <v>0</v>
      </c>
      <c r="BM77" s="61" t="n">
        <f aca="false">SUM(BJ77+BG77,BK77+BH77,BL77+BI77)-MIN(BJ77+BG77,BK77+BH77,BL77+BI77)</f>
        <v>0</v>
      </c>
      <c r="BN77" s="88"/>
      <c r="BO77" s="111"/>
      <c r="BP77" s="142"/>
      <c r="BQ77" s="88"/>
      <c r="BR77" s="88"/>
      <c r="BS77" s="89"/>
      <c r="BT77" s="60" t="n">
        <f aca="false">BN77/BN$2*BN$5*BT$5</f>
        <v>0</v>
      </c>
      <c r="BU77" s="60" t="n">
        <f aca="false">BO77/BO$2*BO$5*BU$5</f>
        <v>0</v>
      </c>
      <c r="BV77" s="77" t="n">
        <f aca="false">BP77/BP$2*BP$5*BV$5</f>
        <v>0</v>
      </c>
      <c r="BW77" s="61" t="n">
        <f aca="false">SUM(BT77+BQ77,BU77+BR77,BV77+BS77)-MIN(BT77+BQ77,BU77+BR77,BV77+BS77)</f>
        <v>0</v>
      </c>
      <c r="BX77" s="111"/>
      <c r="BY77" s="156"/>
      <c r="BZ77" s="125"/>
      <c r="CA77" s="88"/>
      <c r="CB77" s="89"/>
      <c r="CD77" s="60" t="n">
        <f aca="false">BX77/BX$2*BX$5*CD$5</f>
        <v>0</v>
      </c>
      <c r="CE77" s="60" t="n">
        <f aca="false">BY77/BY$2*BY$5*CE$5</f>
        <v>0</v>
      </c>
      <c r="CF77" s="60" t="n">
        <f aca="false">BZ77/BZ$2*BZ$5*CF$5</f>
        <v>0</v>
      </c>
      <c r="CG77" s="61" t="n">
        <f aca="false">SUM(CD77+CA77,CE77+CB77,CF77+CC77)-MIN(CD77+CA77,CE77+CB77,CF77+CC77)</f>
        <v>0</v>
      </c>
    </row>
    <row r="78" customFormat="false" ht="12.9" hidden="false" customHeight="true" outlineLevel="0" collapsed="false">
      <c r="A78" s="52" t="n">
        <v>71</v>
      </c>
      <c r="B78" s="57"/>
      <c r="C78" s="57"/>
      <c r="D78" s="57"/>
      <c r="E78" s="57"/>
      <c r="F78" s="57"/>
      <c r="G78" s="57"/>
      <c r="H78" s="57"/>
      <c r="I78" s="57" t="n">
        <f aca="false">D78/D$2*D$5*I$5</f>
        <v>0</v>
      </c>
      <c r="J78" s="57" t="n">
        <f aca="false">E78/E$2*E$5*J$5</f>
        <v>0</v>
      </c>
      <c r="K78" s="57" t="n">
        <f aca="false">I78/MAX(I$8:I$107)*MAX(J$8:J$107)</f>
        <v>0</v>
      </c>
      <c r="L78" s="57" t="n">
        <f aca="false">F78/F$2*F$5*L$5</f>
        <v>0</v>
      </c>
      <c r="M78" s="57" t="n">
        <f aca="false">G78/G$2*G$5*M$5</f>
        <v>0</v>
      </c>
      <c r="N78" s="57" t="n">
        <f aca="false">M78/MAX(M$8:M$107)*MAX(L$8:L$107)</f>
        <v>0</v>
      </c>
      <c r="O78" s="60"/>
      <c r="P78" s="60"/>
      <c r="Q78" s="60"/>
      <c r="R78" s="60" t="n">
        <f aca="false">MAX(J78:K78)</f>
        <v>0</v>
      </c>
      <c r="S78" s="60" t="n">
        <f aca="false">MAX(L78,N78)</f>
        <v>0</v>
      </c>
      <c r="T78" s="60" t="n">
        <f aca="false">H78/H$2*H$5*T$5</f>
        <v>0</v>
      </c>
      <c r="U78" s="61" t="n">
        <f aca="false">SUM(R78+O78,S78+P78,T78+Q78)-MIN(R78+O78,S78+P78,T78+Q78)</f>
        <v>0</v>
      </c>
      <c r="V78" s="152"/>
      <c r="W78" s="57"/>
      <c r="X78" s="57"/>
      <c r="Y78" s="57"/>
      <c r="Z78" s="57" t="n">
        <f aca="false">V78/V$2*V$5*Z$5</f>
        <v>0</v>
      </c>
      <c r="AA78" s="57" t="n">
        <f aca="false">W78/W$2*W$5*AA$5</f>
        <v>0</v>
      </c>
      <c r="AB78" s="57" t="n">
        <f aca="false">Z78/MAX(Z$8:Z$107)*MAX(AA$8:AA$107)</f>
        <v>0</v>
      </c>
      <c r="AC78" s="60"/>
      <c r="AD78" s="60"/>
      <c r="AE78" s="60"/>
      <c r="AF78" s="60" t="n">
        <f aca="false">MAX(AA78:AB78)</f>
        <v>0</v>
      </c>
      <c r="AG78" s="60" t="n">
        <f aca="false">X78/X$2*X$5*AG$5</f>
        <v>0</v>
      </c>
      <c r="AH78" s="60" t="n">
        <f aca="false">Y78/Y$2*Y$5*AH$5</f>
        <v>0</v>
      </c>
      <c r="AI78" s="61" t="n">
        <f aca="false">SUM(AF78+AC78,AG78+AD78,AH78+AE78)-MIN(AF78+AC78,AG78+AD78,AH78+AE78)</f>
        <v>0</v>
      </c>
      <c r="AJ78" s="57"/>
      <c r="AK78" s="57"/>
      <c r="AL78" s="10"/>
      <c r="AM78" s="60"/>
      <c r="AN78" s="60"/>
      <c r="AO78" s="66"/>
      <c r="AP78" s="60" t="n">
        <f aca="false">AJ78/AJ$2*AJ$5*AP$5</f>
        <v>0</v>
      </c>
      <c r="AQ78" s="60" t="n">
        <f aca="false">AK78/AK$2*AK$5*AQ$5</f>
        <v>0</v>
      </c>
      <c r="AR78" s="60" t="n">
        <f aca="false">AL78/AL$2*AL$5*AR$5</f>
        <v>0</v>
      </c>
      <c r="AS78" s="61" t="n">
        <f aca="false">SUM(AP78+AM78,AQ78+AN78,AR78+AO78)-MIN(AP78+AM78,AQ78+AN78,AR78+AO78)</f>
        <v>0</v>
      </c>
      <c r="AT78" s="102"/>
      <c r="AU78" s="88"/>
      <c r="AV78" s="88"/>
      <c r="AW78" s="88"/>
      <c r="AX78" s="88"/>
      <c r="AY78" s="89"/>
      <c r="AZ78" s="60" t="n">
        <f aca="false">AT78/AT$2*AT$5*AZ$5</f>
        <v>0</v>
      </c>
      <c r="BA78" s="60" t="n">
        <f aca="false">AU78/AU$2*AU$5*BA$5</f>
        <v>0</v>
      </c>
      <c r="BB78" s="60" t="n">
        <f aca="false">AV78/AV$2*AV$5*BB$5</f>
        <v>0</v>
      </c>
      <c r="BC78" s="61" t="n">
        <f aca="false">SUM(AZ78+AW78,BA78+AX78,BB78+AY78)-MIN(AZ78+AW78,BA78+AX78,BB78+AY78)</f>
        <v>0</v>
      </c>
      <c r="BD78" s="88"/>
      <c r="BE78" s="111"/>
      <c r="BF78" s="142"/>
      <c r="BG78" s="88"/>
      <c r="BH78" s="89"/>
      <c r="BJ78" s="60" t="n">
        <f aca="false">BD78/BD$2*BD$5*BJ$5</f>
        <v>0</v>
      </c>
      <c r="BK78" s="60" t="n">
        <f aca="false">BE78/BE$2*BE$5*BK$5</f>
        <v>0</v>
      </c>
      <c r="BL78" s="77" t="n">
        <f aca="false">BF78/BF$2*BF$5*BL$5</f>
        <v>0</v>
      </c>
      <c r="BM78" s="61" t="n">
        <f aca="false">SUM(BJ78+BG78,BK78+BH78,BL78+BI78)-MIN(BJ78+BG78,BK78+BH78,BL78+BI78)</f>
        <v>0</v>
      </c>
      <c r="BN78" s="88"/>
      <c r="BO78" s="111"/>
      <c r="BP78" s="142"/>
      <c r="BQ78" s="88"/>
      <c r="BR78" s="88"/>
      <c r="BS78" s="89"/>
      <c r="BT78" s="60" t="n">
        <f aca="false">BN78/BN$2*BN$5*BT$5</f>
        <v>0</v>
      </c>
      <c r="BU78" s="60" t="n">
        <f aca="false">BO78/BO$2*BO$5*BU$5</f>
        <v>0</v>
      </c>
      <c r="BV78" s="77" t="n">
        <f aca="false">BP78/BP$2*BP$5*BV$5</f>
        <v>0</v>
      </c>
      <c r="BW78" s="61" t="n">
        <f aca="false">SUM(BT78+BQ78,BU78+BR78,BV78+BS78)-MIN(BT78+BQ78,BU78+BR78,BV78+BS78)</f>
        <v>0</v>
      </c>
      <c r="BX78" s="111"/>
      <c r="BY78" s="156"/>
      <c r="BZ78" s="125"/>
      <c r="CA78" s="88"/>
      <c r="CB78" s="89"/>
      <c r="CD78" s="60" t="n">
        <f aca="false">BX78/BX$2*BX$5*CD$5</f>
        <v>0</v>
      </c>
      <c r="CE78" s="60" t="n">
        <f aca="false">BY78/BY$2*BY$5*CE$5</f>
        <v>0</v>
      </c>
      <c r="CF78" s="60" t="n">
        <f aca="false">BZ78/BZ$2*BZ$5*CF$5</f>
        <v>0</v>
      </c>
      <c r="CG78" s="61" t="n">
        <f aca="false">SUM(CD78+CA78,CE78+CB78,CF78+CC78)-MIN(CD78+CA78,CE78+CB78,CF78+CC78)</f>
        <v>0</v>
      </c>
    </row>
    <row r="79" customFormat="false" ht="12.9" hidden="false" customHeight="true" outlineLevel="0" collapsed="false">
      <c r="A79" s="52" t="n">
        <v>72</v>
      </c>
      <c r="B79" s="57"/>
      <c r="C79" s="57"/>
      <c r="D79" s="57"/>
      <c r="E79" s="57"/>
      <c r="F79" s="57"/>
      <c r="G79" s="57"/>
      <c r="H79" s="57"/>
      <c r="I79" s="57" t="n">
        <f aca="false">D79/D$2*D$5*I$5</f>
        <v>0</v>
      </c>
      <c r="J79" s="57" t="n">
        <f aca="false">E79/E$2*E$5*J$5</f>
        <v>0</v>
      </c>
      <c r="K79" s="57" t="n">
        <f aca="false">I79/MAX(I$8:I$107)*MAX(J$8:J$107)</f>
        <v>0</v>
      </c>
      <c r="L79" s="57" t="n">
        <f aca="false">F79/F$2*F$5*L$5</f>
        <v>0</v>
      </c>
      <c r="M79" s="57" t="n">
        <f aca="false">G79/G$2*G$5*M$5</f>
        <v>0</v>
      </c>
      <c r="N79" s="57" t="n">
        <f aca="false">M79/MAX(M$8:M$107)*MAX(L$8:L$107)</f>
        <v>0</v>
      </c>
      <c r="O79" s="60"/>
      <c r="P79" s="60"/>
      <c r="Q79" s="60"/>
      <c r="R79" s="60" t="n">
        <f aca="false">MAX(J79:K79)</f>
        <v>0</v>
      </c>
      <c r="S79" s="60" t="n">
        <f aca="false">MAX(L79,N79)</f>
        <v>0</v>
      </c>
      <c r="T79" s="60" t="n">
        <f aca="false">H79/H$2*H$5*T$5</f>
        <v>0</v>
      </c>
      <c r="U79" s="61" t="n">
        <f aca="false">SUM(R79+O79,S79+P79,T79+Q79)-MIN(R79+O79,S79+P79,T79+Q79)</f>
        <v>0</v>
      </c>
      <c r="V79" s="152"/>
      <c r="W79" s="57"/>
      <c r="X79" s="57"/>
      <c r="Y79" s="57"/>
      <c r="Z79" s="57" t="n">
        <f aca="false">V79/V$2*V$5*Z$5</f>
        <v>0</v>
      </c>
      <c r="AA79" s="57" t="n">
        <f aca="false">W79/W$2*W$5*AA$5</f>
        <v>0</v>
      </c>
      <c r="AB79" s="57" t="n">
        <f aca="false">Z79/MAX(Z$8:Z$107)*MAX(AA$8:AA$107)</f>
        <v>0</v>
      </c>
      <c r="AC79" s="60"/>
      <c r="AD79" s="60"/>
      <c r="AE79" s="60"/>
      <c r="AF79" s="60" t="n">
        <f aca="false">MAX(AA79:AB79)</f>
        <v>0</v>
      </c>
      <c r="AG79" s="60" t="n">
        <f aca="false">X79/X$2*X$5*AG$5</f>
        <v>0</v>
      </c>
      <c r="AH79" s="60" t="n">
        <f aca="false">Y79/Y$2*Y$5*AH$5</f>
        <v>0</v>
      </c>
      <c r="AI79" s="61" t="n">
        <f aca="false">SUM(AF79+AC79,AG79+AD79,AH79+AE79)-MIN(AF79+AC79,AG79+AD79,AH79+AE79)</f>
        <v>0</v>
      </c>
      <c r="AJ79" s="57"/>
      <c r="AK79" s="57"/>
      <c r="AL79" s="10"/>
      <c r="AM79" s="60"/>
      <c r="AN79" s="60"/>
      <c r="AO79" s="66"/>
      <c r="AP79" s="60" t="n">
        <f aca="false">AJ79/AJ$2*AJ$5*AP$5</f>
        <v>0</v>
      </c>
      <c r="AQ79" s="60" t="n">
        <f aca="false">AK79/AK$2*AK$5*AQ$5</f>
        <v>0</v>
      </c>
      <c r="AR79" s="60" t="n">
        <f aca="false">AL79/AL$2*AL$5*AR$5</f>
        <v>0</v>
      </c>
      <c r="AS79" s="61" t="n">
        <f aca="false">SUM(AP79+AM79,AQ79+AN79,AR79+AO79)-MIN(AP79+AM79,AQ79+AN79,AR79+AO79)</f>
        <v>0</v>
      </c>
      <c r="AT79" s="102"/>
      <c r="AU79" s="88"/>
      <c r="AV79" s="88"/>
      <c r="AW79" s="88"/>
      <c r="AX79" s="88"/>
      <c r="AY79" s="89"/>
      <c r="AZ79" s="60" t="n">
        <f aca="false">AT79/AT$2*AT$5*AZ$5</f>
        <v>0</v>
      </c>
      <c r="BA79" s="60" t="n">
        <f aca="false">AU79/AU$2*AU$5*BA$5</f>
        <v>0</v>
      </c>
      <c r="BB79" s="60" t="n">
        <f aca="false">AV79/AV$2*AV$5*BB$5</f>
        <v>0</v>
      </c>
      <c r="BC79" s="61" t="n">
        <f aca="false">SUM(AZ79+AW79,BA79+AX79,BB79+AY79)-MIN(AZ79+AW79,BA79+AX79,BB79+AY79)</f>
        <v>0</v>
      </c>
      <c r="BD79" s="88"/>
      <c r="BE79" s="111"/>
      <c r="BF79" s="142"/>
      <c r="BG79" s="88"/>
      <c r="BH79" s="89"/>
      <c r="BJ79" s="60" t="n">
        <f aca="false">BD79/BD$2*BD$5*BJ$5</f>
        <v>0</v>
      </c>
      <c r="BK79" s="60" t="n">
        <f aca="false">BE79/BE$2*BE$5*BK$5</f>
        <v>0</v>
      </c>
      <c r="BL79" s="77" t="n">
        <f aca="false">BF79/BF$2*BF$5*BL$5</f>
        <v>0</v>
      </c>
      <c r="BM79" s="61" t="n">
        <f aca="false">SUM(BJ79+BG79,BK79+BH79,BL79+BI79)-MIN(BJ79+BG79,BK79+BH79,BL79+BI79)</f>
        <v>0</v>
      </c>
      <c r="BN79" s="88"/>
      <c r="BO79" s="111"/>
      <c r="BP79" s="142"/>
      <c r="BQ79" s="88"/>
      <c r="BR79" s="88"/>
      <c r="BS79" s="89"/>
      <c r="BT79" s="60" t="n">
        <f aca="false">BN79/BN$2*BN$5*BT$5</f>
        <v>0</v>
      </c>
      <c r="BU79" s="60" t="n">
        <f aca="false">BO79/BO$2*BO$5*BU$5</f>
        <v>0</v>
      </c>
      <c r="BV79" s="77" t="n">
        <f aca="false">BP79/BP$2*BP$5*BV$5</f>
        <v>0</v>
      </c>
      <c r="BW79" s="61" t="n">
        <f aca="false">SUM(BT79+BQ79,BU79+BR79,BV79+BS79)-MIN(BT79+BQ79,BU79+BR79,BV79+BS79)</f>
        <v>0</v>
      </c>
      <c r="BX79" s="111"/>
      <c r="BY79" s="156"/>
      <c r="BZ79" s="125"/>
      <c r="CA79" s="88"/>
      <c r="CB79" s="89"/>
      <c r="CD79" s="60" t="n">
        <f aca="false">BX79/BX$2*BX$5*CD$5</f>
        <v>0</v>
      </c>
      <c r="CE79" s="60" t="n">
        <f aca="false">BY79/BY$2*BY$5*CE$5</f>
        <v>0</v>
      </c>
      <c r="CF79" s="60" t="n">
        <f aca="false">BZ79/BZ$2*BZ$5*CF$5</f>
        <v>0</v>
      </c>
      <c r="CG79" s="61" t="n">
        <f aca="false">SUM(CD79+CA79,CE79+CB79,CF79+CC79)-MIN(CD79+CA79,CE79+CB79,CF79+CC79)</f>
        <v>0</v>
      </c>
    </row>
    <row r="80" customFormat="false" ht="12.9" hidden="false" customHeight="true" outlineLevel="0" collapsed="false">
      <c r="A80" s="52" t="n">
        <v>73</v>
      </c>
      <c r="B80" s="57"/>
      <c r="C80" s="57"/>
      <c r="D80" s="57"/>
      <c r="E80" s="57"/>
      <c r="F80" s="57"/>
      <c r="G80" s="57"/>
      <c r="H80" s="57"/>
      <c r="I80" s="57" t="n">
        <f aca="false">D80/D$2*D$5*I$5</f>
        <v>0</v>
      </c>
      <c r="J80" s="57" t="n">
        <f aca="false">E80/E$2*E$5*J$5</f>
        <v>0</v>
      </c>
      <c r="K80" s="57" t="n">
        <f aca="false">I80/MAX(I$8:I$107)*MAX(J$8:J$107)</f>
        <v>0</v>
      </c>
      <c r="L80" s="57" t="n">
        <f aca="false">F80/F$2*F$5*L$5</f>
        <v>0</v>
      </c>
      <c r="M80" s="57" t="n">
        <f aca="false">G80/G$2*G$5*M$5</f>
        <v>0</v>
      </c>
      <c r="N80" s="57" t="n">
        <f aca="false">M80/MAX(M$8:M$107)*MAX(L$8:L$107)</f>
        <v>0</v>
      </c>
      <c r="O80" s="60"/>
      <c r="P80" s="60"/>
      <c r="Q80" s="60"/>
      <c r="R80" s="60" t="n">
        <f aca="false">MAX(J80:K80)</f>
        <v>0</v>
      </c>
      <c r="S80" s="60" t="n">
        <f aca="false">MAX(L80,N80)</f>
        <v>0</v>
      </c>
      <c r="T80" s="60" t="n">
        <f aca="false">H80/H$2*H$5*T$5</f>
        <v>0</v>
      </c>
      <c r="U80" s="61" t="n">
        <f aca="false">SUM(R80+O80,S80+P80,T80+Q80)-MIN(R80+O80,S80+P80,T80+Q80)</f>
        <v>0</v>
      </c>
      <c r="V80" s="152"/>
      <c r="W80" s="57"/>
      <c r="X80" s="57"/>
      <c r="Y80" s="57"/>
      <c r="Z80" s="57" t="n">
        <f aca="false">V80/V$2*V$5*Z$5</f>
        <v>0</v>
      </c>
      <c r="AA80" s="57" t="n">
        <f aca="false">W80/W$2*W$5*AA$5</f>
        <v>0</v>
      </c>
      <c r="AB80" s="57" t="n">
        <f aca="false">Z80/MAX(Z$8:Z$107)*MAX(AA$8:AA$107)</f>
        <v>0</v>
      </c>
      <c r="AC80" s="60"/>
      <c r="AD80" s="60"/>
      <c r="AE80" s="60"/>
      <c r="AF80" s="60" t="n">
        <f aca="false">MAX(AA80:AB80)</f>
        <v>0</v>
      </c>
      <c r="AG80" s="60" t="n">
        <f aca="false">X80/X$2*X$5*AG$5</f>
        <v>0</v>
      </c>
      <c r="AH80" s="60" t="n">
        <f aca="false">Y80/Y$2*Y$5*AH$5</f>
        <v>0</v>
      </c>
      <c r="AI80" s="61" t="n">
        <f aca="false">SUM(AF80+AC80,AG80+AD80,AH80+AE80)-MIN(AF80+AC80,AG80+AD80,AH80+AE80)</f>
        <v>0</v>
      </c>
      <c r="AJ80" s="57"/>
      <c r="AK80" s="57"/>
      <c r="AL80" s="10"/>
      <c r="AM80" s="60"/>
      <c r="AN80" s="60"/>
      <c r="AO80" s="66"/>
      <c r="AP80" s="60" t="n">
        <f aca="false">AJ80/AJ$2*AJ$5*AP$5</f>
        <v>0</v>
      </c>
      <c r="AQ80" s="60" t="n">
        <f aca="false">AK80/AK$2*AK$5*AQ$5</f>
        <v>0</v>
      </c>
      <c r="AR80" s="60" t="n">
        <f aca="false">AL80/AL$2*AL$5*AR$5</f>
        <v>0</v>
      </c>
      <c r="AS80" s="61" t="n">
        <f aca="false">SUM(AP80+AM80,AQ80+AN80,AR80+AO80)-MIN(AP80+AM80,AQ80+AN80,AR80+AO80)</f>
        <v>0</v>
      </c>
      <c r="AT80" s="102"/>
      <c r="AU80" s="88"/>
      <c r="AV80" s="88"/>
      <c r="AW80" s="88"/>
      <c r="AX80" s="88"/>
      <c r="AY80" s="89"/>
      <c r="AZ80" s="60" t="n">
        <f aca="false">AT80/AT$2*AT$5*AZ$5</f>
        <v>0</v>
      </c>
      <c r="BA80" s="60" t="n">
        <f aca="false">AU80/AU$2*AU$5*BA$5</f>
        <v>0</v>
      </c>
      <c r="BB80" s="60" t="n">
        <f aca="false">AV80/AV$2*AV$5*BB$5</f>
        <v>0</v>
      </c>
      <c r="BC80" s="61" t="n">
        <f aca="false">SUM(AZ80+AW80,BA80+AX80,BB80+AY80)-MIN(AZ80+AW80,BA80+AX80,BB80+AY80)</f>
        <v>0</v>
      </c>
      <c r="BD80" s="88"/>
      <c r="BE80" s="111"/>
      <c r="BF80" s="142"/>
      <c r="BG80" s="88"/>
      <c r="BH80" s="89"/>
      <c r="BJ80" s="60" t="n">
        <f aca="false">BD80/BD$2*BD$5*BJ$5</f>
        <v>0</v>
      </c>
      <c r="BK80" s="60" t="n">
        <f aca="false">BE80/BE$2*BE$5*BK$5</f>
        <v>0</v>
      </c>
      <c r="BL80" s="77" t="n">
        <f aca="false">BF80/BF$2*BF$5*BL$5</f>
        <v>0</v>
      </c>
      <c r="BM80" s="61" t="n">
        <f aca="false">SUM(BJ80+BG80,BK80+BH80,BL80+BI80)-MIN(BJ80+BG80,BK80+BH80,BL80+BI80)</f>
        <v>0</v>
      </c>
      <c r="BN80" s="88"/>
      <c r="BO80" s="111"/>
      <c r="BP80" s="142"/>
      <c r="BQ80" s="88"/>
      <c r="BR80" s="88"/>
      <c r="BS80" s="89"/>
      <c r="BT80" s="60" t="n">
        <f aca="false">BN80/BN$2*BN$5*BT$5</f>
        <v>0</v>
      </c>
      <c r="BU80" s="60" t="n">
        <f aca="false">BO80/BO$2*BO$5*BU$5</f>
        <v>0</v>
      </c>
      <c r="BV80" s="77" t="n">
        <f aca="false">BP80/BP$2*BP$5*BV$5</f>
        <v>0</v>
      </c>
      <c r="BW80" s="61" t="n">
        <f aca="false">SUM(BT80+BQ80,BU80+BR80,BV80+BS80)-MIN(BT80+BQ80,BU80+BR80,BV80+BS80)</f>
        <v>0</v>
      </c>
      <c r="BX80" s="111"/>
      <c r="BY80" s="156"/>
      <c r="BZ80" s="125"/>
      <c r="CA80" s="88"/>
      <c r="CB80" s="89"/>
      <c r="CD80" s="60" t="n">
        <f aca="false">BX80/BX$2*BX$5*CD$5</f>
        <v>0</v>
      </c>
      <c r="CE80" s="60" t="n">
        <f aca="false">BY80/BY$2*BY$5*CE$5</f>
        <v>0</v>
      </c>
      <c r="CF80" s="60" t="n">
        <f aca="false">BZ80/BZ$2*BZ$5*CF$5</f>
        <v>0</v>
      </c>
      <c r="CG80" s="61" t="n">
        <f aca="false">SUM(CD80+CA80,CE80+CB80,CF80+CC80)-MIN(CD80+CA80,CE80+CB80,CF80+CC80)</f>
        <v>0</v>
      </c>
    </row>
    <row r="81" customFormat="false" ht="12.9" hidden="false" customHeight="true" outlineLevel="0" collapsed="false">
      <c r="A81" s="52" t="n">
        <v>74</v>
      </c>
      <c r="B81" s="57"/>
      <c r="C81" s="57"/>
      <c r="D81" s="57"/>
      <c r="E81" s="57"/>
      <c r="F81" s="57"/>
      <c r="G81" s="57"/>
      <c r="H81" s="57"/>
      <c r="I81" s="57" t="n">
        <f aca="false">D81/D$2*D$5*I$5</f>
        <v>0</v>
      </c>
      <c r="J81" s="57" t="n">
        <f aca="false">E81/E$2*E$5*J$5</f>
        <v>0</v>
      </c>
      <c r="K81" s="57" t="n">
        <f aca="false">I81/MAX(I$8:I$107)*MAX(J$8:J$107)</f>
        <v>0</v>
      </c>
      <c r="L81" s="57" t="n">
        <f aca="false">F81/F$2*F$5*L$5</f>
        <v>0</v>
      </c>
      <c r="M81" s="57" t="n">
        <f aca="false">G81/G$2*G$5*M$5</f>
        <v>0</v>
      </c>
      <c r="N81" s="57" t="n">
        <f aca="false">M81/MAX(M$8:M$107)*MAX(L$8:L$107)</f>
        <v>0</v>
      </c>
      <c r="O81" s="60"/>
      <c r="P81" s="60"/>
      <c r="Q81" s="60"/>
      <c r="R81" s="60" t="n">
        <f aca="false">MAX(J81:K81)</f>
        <v>0</v>
      </c>
      <c r="S81" s="60" t="n">
        <f aca="false">MAX(L81,N81)</f>
        <v>0</v>
      </c>
      <c r="T81" s="60" t="n">
        <f aca="false">H81/H$2*H$5*T$5</f>
        <v>0</v>
      </c>
      <c r="U81" s="61" t="n">
        <f aca="false">SUM(R81+O81,S81+P81,T81+Q81)-MIN(R81+O81,S81+P81,T81+Q81)</f>
        <v>0</v>
      </c>
      <c r="V81" s="152"/>
      <c r="W81" s="57"/>
      <c r="X81" s="57"/>
      <c r="Y81" s="57"/>
      <c r="Z81" s="57" t="n">
        <f aca="false">V81/V$2*V$5*Z$5</f>
        <v>0</v>
      </c>
      <c r="AA81" s="57" t="n">
        <f aca="false">W81/W$2*W$5*AA$5</f>
        <v>0</v>
      </c>
      <c r="AB81" s="57" t="n">
        <f aca="false">Z81/MAX(Z$8:Z$107)*MAX(AA$8:AA$107)</f>
        <v>0</v>
      </c>
      <c r="AC81" s="60"/>
      <c r="AD81" s="60"/>
      <c r="AE81" s="60"/>
      <c r="AF81" s="60" t="n">
        <f aca="false">MAX(AA81:AB81)</f>
        <v>0</v>
      </c>
      <c r="AG81" s="60" t="n">
        <f aca="false">X81/X$2*X$5*AG$5</f>
        <v>0</v>
      </c>
      <c r="AH81" s="60" t="n">
        <f aca="false">Y81/Y$2*Y$5*AH$5</f>
        <v>0</v>
      </c>
      <c r="AI81" s="61" t="n">
        <f aca="false">SUM(AF81+AC81,AG81+AD81,AH81+AE81)-MIN(AF81+AC81,AG81+AD81,AH81+AE81)</f>
        <v>0</v>
      </c>
      <c r="AJ81" s="57"/>
      <c r="AK81" s="57"/>
      <c r="AL81" s="10"/>
      <c r="AM81" s="60"/>
      <c r="AN81" s="60"/>
      <c r="AO81" s="66"/>
      <c r="AP81" s="60" t="n">
        <f aca="false">AJ81/AJ$2*AJ$5*AP$5</f>
        <v>0</v>
      </c>
      <c r="AQ81" s="60" t="n">
        <f aca="false">AK81/AK$2*AK$5*AQ$5</f>
        <v>0</v>
      </c>
      <c r="AR81" s="60" t="n">
        <f aca="false">AL81/AL$2*AL$5*AR$5</f>
        <v>0</v>
      </c>
      <c r="AS81" s="61" t="n">
        <f aca="false">SUM(AP81+AM81,AQ81+AN81,AR81+AO81)-MIN(AP81+AM81,AQ81+AN81,AR81+AO81)</f>
        <v>0</v>
      </c>
      <c r="AT81" s="102"/>
      <c r="AU81" s="88"/>
      <c r="AV81" s="88"/>
      <c r="AW81" s="88"/>
      <c r="AX81" s="88"/>
      <c r="AY81" s="89"/>
      <c r="AZ81" s="60" t="n">
        <f aca="false">AT81/AT$2*AT$5*AZ$5</f>
        <v>0</v>
      </c>
      <c r="BA81" s="60" t="n">
        <f aca="false">AU81/AU$2*AU$5*BA$5</f>
        <v>0</v>
      </c>
      <c r="BB81" s="60" t="n">
        <f aca="false">AV81/AV$2*AV$5*BB$5</f>
        <v>0</v>
      </c>
      <c r="BC81" s="61" t="n">
        <f aca="false">SUM(AZ81+AW81,BA81+AX81,BB81+AY81)-MIN(AZ81+AW81,BA81+AX81,BB81+AY81)</f>
        <v>0</v>
      </c>
      <c r="BD81" s="88"/>
      <c r="BE81" s="111"/>
      <c r="BF81" s="142"/>
      <c r="BG81" s="88"/>
      <c r="BH81" s="89"/>
      <c r="BJ81" s="60" t="n">
        <f aca="false">BD81/BD$2*BD$5*BJ$5</f>
        <v>0</v>
      </c>
      <c r="BK81" s="60" t="n">
        <f aca="false">BE81/BE$2*BE$5*BK$5</f>
        <v>0</v>
      </c>
      <c r="BL81" s="77" t="n">
        <f aca="false">BF81/BF$2*BF$5*BL$5</f>
        <v>0</v>
      </c>
      <c r="BM81" s="61" t="n">
        <f aca="false">SUM(BJ81+BG81,BK81+BH81,BL81+BI81)-MIN(BJ81+BG81,BK81+BH81,BL81+BI81)</f>
        <v>0</v>
      </c>
      <c r="BN81" s="88"/>
      <c r="BO81" s="111"/>
      <c r="BP81" s="142"/>
      <c r="BQ81" s="88"/>
      <c r="BR81" s="88"/>
      <c r="BS81" s="89"/>
      <c r="BT81" s="60" t="n">
        <f aca="false">BN81/BN$2*BN$5*BT$5</f>
        <v>0</v>
      </c>
      <c r="BU81" s="60" t="n">
        <f aca="false">BO81/BO$2*BO$5*BU$5</f>
        <v>0</v>
      </c>
      <c r="BV81" s="77" t="n">
        <f aca="false">BP81/BP$2*BP$5*BV$5</f>
        <v>0</v>
      </c>
      <c r="BW81" s="61" t="n">
        <f aca="false">SUM(BT81+BQ81,BU81+BR81,BV81+BS81)-MIN(BT81+BQ81,BU81+BR81,BV81+BS81)</f>
        <v>0</v>
      </c>
      <c r="BX81" s="111"/>
      <c r="BY81" s="156"/>
      <c r="BZ81" s="125"/>
      <c r="CA81" s="88"/>
      <c r="CB81" s="89"/>
      <c r="CD81" s="60" t="n">
        <f aca="false">BX81/BX$2*BX$5*CD$5</f>
        <v>0</v>
      </c>
      <c r="CE81" s="60" t="n">
        <f aca="false">BY81/BY$2*BY$5*CE$5</f>
        <v>0</v>
      </c>
      <c r="CF81" s="60" t="n">
        <f aca="false">BZ81/BZ$2*BZ$5*CF$5</f>
        <v>0</v>
      </c>
      <c r="CG81" s="61" t="n">
        <f aca="false">SUM(CD81+CA81,CE81+CB81,CF81+CC81)-MIN(CD81+CA81,CE81+CB81,CF81+CC81)</f>
        <v>0</v>
      </c>
    </row>
    <row r="82" customFormat="false" ht="12.9" hidden="false" customHeight="true" outlineLevel="0" collapsed="false">
      <c r="A82" s="52" t="n">
        <v>75</v>
      </c>
      <c r="B82" s="57"/>
      <c r="C82" s="57"/>
      <c r="D82" s="57"/>
      <c r="E82" s="57"/>
      <c r="F82" s="57"/>
      <c r="G82" s="57"/>
      <c r="H82" s="57"/>
      <c r="I82" s="57" t="n">
        <f aca="false">D82/D$2*D$5*I$5</f>
        <v>0</v>
      </c>
      <c r="J82" s="57" t="n">
        <f aca="false">E82/E$2*E$5*J$5</f>
        <v>0</v>
      </c>
      <c r="K82" s="57" t="n">
        <f aca="false">I82/MAX(I$8:I$107)*MAX(J$8:J$107)</f>
        <v>0</v>
      </c>
      <c r="L82" s="57" t="n">
        <f aca="false">F82/F$2*F$5*L$5</f>
        <v>0</v>
      </c>
      <c r="M82" s="57" t="n">
        <f aca="false">G82/G$2*G$5*M$5</f>
        <v>0</v>
      </c>
      <c r="N82" s="57" t="n">
        <f aca="false">M82/MAX(M$8:M$107)*MAX(L$8:L$107)</f>
        <v>0</v>
      </c>
      <c r="O82" s="60"/>
      <c r="P82" s="60"/>
      <c r="Q82" s="60"/>
      <c r="R82" s="60" t="n">
        <f aca="false">MAX(J82:K82)</f>
        <v>0</v>
      </c>
      <c r="S82" s="60" t="n">
        <f aca="false">MAX(L82,N82)</f>
        <v>0</v>
      </c>
      <c r="T82" s="60" t="n">
        <f aca="false">H82/H$2*H$5*T$5</f>
        <v>0</v>
      </c>
      <c r="U82" s="61" t="n">
        <f aca="false">SUM(R82+O82,S82+P82,T82+Q82)-MIN(R82+O82,S82+P82,T82+Q82)</f>
        <v>0</v>
      </c>
      <c r="V82" s="152"/>
      <c r="W82" s="57"/>
      <c r="X82" s="57"/>
      <c r="Y82" s="57"/>
      <c r="Z82" s="57" t="n">
        <f aca="false">V82/V$2*V$5*Z$5</f>
        <v>0</v>
      </c>
      <c r="AA82" s="57" t="n">
        <f aca="false">W82/W$2*W$5*AA$5</f>
        <v>0</v>
      </c>
      <c r="AB82" s="57" t="n">
        <f aca="false">Z82/MAX(Z$8:Z$107)*MAX(AA$8:AA$107)</f>
        <v>0</v>
      </c>
      <c r="AC82" s="60"/>
      <c r="AD82" s="60"/>
      <c r="AE82" s="60"/>
      <c r="AF82" s="60" t="n">
        <f aca="false">MAX(AA82:AB82)</f>
        <v>0</v>
      </c>
      <c r="AG82" s="60" t="n">
        <f aca="false">X82/X$2*X$5*AG$5</f>
        <v>0</v>
      </c>
      <c r="AH82" s="60" t="n">
        <f aca="false">Y82/Y$2*Y$5*AH$5</f>
        <v>0</v>
      </c>
      <c r="AI82" s="61" t="n">
        <f aca="false">SUM(AF82+AC82,AG82+AD82,AH82+AE82)-MIN(AF82+AC82,AG82+AD82,AH82+AE82)</f>
        <v>0</v>
      </c>
      <c r="AJ82" s="57"/>
      <c r="AK82" s="57"/>
      <c r="AL82" s="10"/>
      <c r="AM82" s="60"/>
      <c r="AN82" s="60"/>
      <c r="AO82" s="66"/>
      <c r="AP82" s="60" t="n">
        <f aca="false">AJ82/AJ$2*AJ$5*AP$5</f>
        <v>0</v>
      </c>
      <c r="AQ82" s="60" t="n">
        <f aca="false">AK82/AK$2*AK$5*AQ$5</f>
        <v>0</v>
      </c>
      <c r="AR82" s="60" t="n">
        <f aca="false">AL82/AL$2*AL$5*AR$5</f>
        <v>0</v>
      </c>
      <c r="AS82" s="61" t="n">
        <f aca="false">SUM(AP82+AM82,AQ82+AN82,AR82+AO82)-MIN(AP82+AM82,AQ82+AN82,AR82+AO82)</f>
        <v>0</v>
      </c>
      <c r="AT82" s="102"/>
      <c r="AU82" s="88"/>
      <c r="AV82" s="88"/>
      <c r="AW82" s="88"/>
      <c r="AX82" s="88"/>
      <c r="AY82" s="89"/>
      <c r="AZ82" s="60" t="n">
        <f aca="false">AT82/AT$2*AT$5*AZ$5</f>
        <v>0</v>
      </c>
      <c r="BA82" s="60" t="n">
        <f aca="false">AU82/AU$2*AU$5*BA$5</f>
        <v>0</v>
      </c>
      <c r="BB82" s="60" t="n">
        <f aca="false">AV82/AV$2*AV$5*BB$5</f>
        <v>0</v>
      </c>
      <c r="BC82" s="61" t="n">
        <f aca="false">SUM(AZ82+AW82,BA82+AX82,BB82+AY82)-MIN(AZ82+AW82,BA82+AX82,BB82+AY82)</f>
        <v>0</v>
      </c>
      <c r="BD82" s="88"/>
      <c r="BE82" s="111"/>
      <c r="BF82" s="142"/>
      <c r="BG82" s="88"/>
      <c r="BH82" s="89"/>
      <c r="BJ82" s="60" t="n">
        <f aca="false">BD82/BD$2*BD$5*BJ$5</f>
        <v>0</v>
      </c>
      <c r="BK82" s="60" t="n">
        <f aca="false">BE82/BE$2*BE$5*BK$5</f>
        <v>0</v>
      </c>
      <c r="BL82" s="77" t="n">
        <f aca="false">BF82/BF$2*BF$5*BL$5</f>
        <v>0</v>
      </c>
      <c r="BM82" s="61" t="n">
        <f aca="false">SUM(BJ82+BG82,BK82+BH82,BL82+BI82)-MIN(BJ82+BG82,BK82+BH82,BL82+BI82)</f>
        <v>0</v>
      </c>
      <c r="BN82" s="88"/>
      <c r="BO82" s="111"/>
      <c r="BP82" s="142"/>
      <c r="BQ82" s="88"/>
      <c r="BR82" s="88"/>
      <c r="BS82" s="89"/>
      <c r="BT82" s="60" t="n">
        <f aca="false">BN82/BN$2*BN$5*BT$5</f>
        <v>0</v>
      </c>
      <c r="BU82" s="60" t="n">
        <f aca="false">BO82/BO$2*BO$5*BU$5</f>
        <v>0</v>
      </c>
      <c r="BV82" s="77" t="n">
        <f aca="false">BP82/BP$2*BP$5*BV$5</f>
        <v>0</v>
      </c>
      <c r="BW82" s="61" t="n">
        <f aca="false">SUM(BT82+BQ82,BU82+BR82,BV82+BS82)-MIN(BT82+BQ82,BU82+BR82,BV82+BS82)</f>
        <v>0</v>
      </c>
      <c r="BX82" s="111"/>
      <c r="BY82" s="156"/>
      <c r="BZ82" s="125"/>
      <c r="CA82" s="88"/>
      <c r="CB82" s="89"/>
      <c r="CD82" s="60" t="n">
        <f aca="false">BX82/BX$2*BX$5*CD$5</f>
        <v>0</v>
      </c>
      <c r="CE82" s="60" t="n">
        <f aca="false">BY82/BY$2*BY$5*CE$5</f>
        <v>0</v>
      </c>
      <c r="CF82" s="60" t="n">
        <f aca="false">BZ82/BZ$2*BZ$5*CF$5</f>
        <v>0</v>
      </c>
      <c r="CG82" s="61" t="n">
        <f aca="false">SUM(CD82+CA82,CE82+CB82,CF82+CC82)-MIN(CD82+CA82,CE82+CB82,CF82+CC82)</f>
        <v>0</v>
      </c>
    </row>
    <row r="83" customFormat="false" ht="12.9" hidden="false" customHeight="true" outlineLevel="0" collapsed="false">
      <c r="A83" s="52" t="n">
        <v>76</v>
      </c>
      <c r="B83" s="57"/>
      <c r="C83" s="57"/>
      <c r="D83" s="57"/>
      <c r="E83" s="57"/>
      <c r="F83" s="57"/>
      <c r="G83" s="57"/>
      <c r="H83" s="57"/>
      <c r="I83" s="57" t="n">
        <f aca="false">D83/D$2*D$5*I$5</f>
        <v>0</v>
      </c>
      <c r="J83" s="57" t="n">
        <f aca="false">E83/E$2*E$5*J$5</f>
        <v>0</v>
      </c>
      <c r="K83" s="57" t="n">
        <f aca="false">I83/MAX(I$8:I$107)*MAX(J$8:J$107)</f>
        <v>0</v>
      </c>
      <c r="L83" s="57" t="n">
        <f aca="false">F83/F$2*F$5*L$5</f>
        <v>0</v>
      </c>
      <c r="M83" s="57" t="n">
        <f aca="false">G83/G$2*G$5*M$5</f>
        <v>0</v>
      </c>
      <c r="N83" s="57" t="n">
        <f aca="false">M83/MAX(M$8:M$107)*MAX(L$8:L$107)</f>
        <v>0</v>
      </c>
      <c r="O83" s="60"/>
      <c r="P83" s="60"/>
      <c r="Q83" s="60"/>
      <c r="R83" s="60" t="n">
        <f aca="false">MAX(J83:K83)</f>
        <v>0</v>
      </c>
      <c r="S83" s="60" t="n">
        <f aca="false">MAX(L83,N83)</f>
        <v>0</v>
      </c>
      <c r="T83" s="60" t="n">
        <f aca="false">H83/H$2*H$5*T$5</f>
        <v>0</v>
      </c>
      <c r="U83" s="61" t="n">
        <f aca="false">SUM(R83+O83,S83+P83,T83+Q83)-MIN(R83+O83,S83+P83,T83+Q83)</f>
        <v>0</v>
      </c>
      <c r="V83" s="152"/>
      <c r="W83" s="57"/>
      <c r="X83" s="57"/>
      <c r="Y83" s="57"/>
      <c r="Z83" s="57" t="n">
        <f aca="false">V83/V$2*V$5*Z$5</f>
        <v>0</v>
      </c>
      <c r="AA83" s="57" t="n">
        <f aca="false">W83/W$2*W$5*AA$5</f>
        <v>0</v>
      </c>
      <c r="AB83" s="57" t="n">
        <f aca="false">Z83/MAX(Z$8:Z$107)*MAX(AA$8:AA$107)</f>
        <v>0</v>
      </c>
      <c r="AC83" s="60"/>
      <c r="AD83" s="60"/>
      <c r="AE83" s="60"/>
      <c r="AF83" s="60" t="n">
        <f aca="false">MAX(AA83:AB83)</f>
        <v>0</v>
      </c>
      <c r="AG83" s="60" t="n">
        <f aca="false">X83/X$2*X$5*AG$5</f>
        <v>0</v>
      </c>
      <c r="AH83" s="60" t="n">
        <f aca="false">Y83/Y$2*Y$5*AH$5</f>
        <v>0</v>
      </c>
      <c r="AI83" s="61" t="n">
        <f aca="false">SUM(AF83+AC83,AG83+AD83,AH83+AE83)-MIN(AF83+AC83,AG83+AD83,AH83+AE83)</f>
        <v>0</v>
      </c>
      <c r="AJ83" s="57"/>
      <c r="AK83" s="57"/>
      <c r="AL83" s="10"/>
      <c r="AM83" s="60"/>
      <c r="AN83" s="60"/>
      <c r="AO83" s="66"/>
      <c r="AP83" s="60" t="n">
        <f aca="false">AJ83/AJ$2*AJ$5*AP$5</f>
        <v>0</v>
      </c>
      <c r="AQ83" s="60" t="n">
        <f aca="false">AK83/AK$2*AK$5*AQ$5</f>
        <v>0</v>
      </c>
      <c r="AR83" s="60" t="n">
        <f aca="false">AL83/AL$2*AL$5*AR$5</f>
        <v>0</v>
      </c>
      <c r="AS83" s="61" t="n">
        <f aca="false">SUM(AP83+AM83,AQ83+AN83,AR83+AO83)-MIN(AP83+AM83,AQ83+AN83,AR83+AO83)</f>
        <v>0</v>
      </c>
      <c r="AT83" s="102"/>
      <c r="AU83" s="88"/>
      <c r="AV83" s="88"/>
      <c r="AW83" s="88"/>
      <c r="AX83" s="88"/>
      <c r="AY83" s="89"/>
      <c r="AZ83" s="60" t="n">
        <f aca="false">AT83/AT$2*AT$5*AZ$5</f>
        <v>0</v>
      </c>
      <c r="BA83" s="60" t="n">
        <f aca="false">AU83/AU$2*AU$5*BA$5</f>
        <v>0</v>
      </c>
      <c r="BB83" s="60" t="n">
        <f aca="false">AV83/AV$2*AV$5*BB$5</f>
        <v>0</v>
      </c>
      <c r="BC83" s="61" t="n">
        <f aca="false">SUM(AZ83+AW83,BA83+AX83,BB83+AY83)-MIN(AZ83+AW83,BA83+AX83,BB83+AY83)</f>
        <v>0</v>
      </c>
      <c r="BD83" s="88"/>
      <c r="BE83" s="111"/>
      <c r="BF83" s="142"/>
      <c r="BG83" s="88"/>
      <c r="BH83" s="89"/>
      <c r="BJ83" s="60" t="n">
        <f aca="false">BD83/BD$2*BD$5*BJ$5</f>
        <v>0</v>
      </c>
      <c r="BK83" s="60" t="n">
        <f aca="false">BE83/BE$2*BE$5*BK$5</f>
        <v>0</v>
      </c>
      <c r="BL83" s="77" t="n">
        <f aca="false">BF83/BF$2*BF$5*BL$5</f>
        <v>0</v>
      </c>
      <c r="BM83" s="61" t="n">
        <f aca="false">SUM(BJ83+BG83,BK83+BH83,BL83+BI83)-MIN(BJ83+BG83,BK83+BH83,BL83+BI83)</f>
        <v>0</v>
      </c>
      <c r="BN83" s="88"/>
      <c r="BO83" s="111"/>
      <c r="BP83" s="142"/>
      <c r="BQ83" s="88"/>
      <c r="BR83" s="88"/>
      <c r="BS83" s="89"/>
      <c r="BT83" s="60" t="n">
        <f aca="false">BN83/BN$2*BN$5*BT$5</f>
        <v>0</v>
      </c>
      <c r="BU83" s="60" t="n">
        <f aca="false">BO83/BO$2*BO$5*BU$5</f>
        <v>0</v>
      </c>
      <c r="BV83" s="77" t="n">
        <f aca="false">BP83/BP$2*BP$5*BV$5</f>
        <v>0</v>
      </c>
      <c r="BW83" s="61" t="n">
        <f aca="false">SUM(BT83+BQ83,BU83+BR83,BV83+BS83)-MIN(BT83+BQ83,BU83+BR83,BV83+BS83)</f>
        <v>0</v>
      </c>
      <c r="BX83" s="111"/>
      <c r="BY83" s="156"/>
      <c r="BZ83" s="125"/>
      <c r="CA83" s="88"/>
      <c r="CB83" s="89"/>
      <c r="CD83" s="60" t="n">
        <f aca="false">BX83/BX$2*BX$5*CD$5</f>
        <v>0</v>
      </c>
      <c r="CE83" s="60" t="n">
        <f aca="false">BY83/BY$2*BY$5*CE$5</f>
        <v>0</v>
      </c>
      <c r="CF83" s="60" t="n">
        <f aca="false">BZ83/BZ$2*BZ$5*CF$5</f>
        <v>0</v>
      </c>
      <c r="CG83" s="61" t="n">
        <f aca="false">SUM(CD83+CA83,CE83+CB83,CF83+CC83)-MIN(CD83+CA83,CE83+CB83,CF83+CC83)</f>
        <v>0</v>
      </c>
    </row>
    <row r="84" customFormat="false" ht="12.9" hidden="false" customHeight="true" outlineLevel="0" collapsed="false">
      <c r="A84" s="52" t="n">
        <v>77</v>
      </c>
      <c r="B84" s="57"/>
      <c r="C84" s="57"/>
      <c r="D84" s="57"/>
      <c r="E84" s="57"/>
      <c r="F84" s="57"/>
      <c r="G84" s="57"/>
      <c r="H84" s="57"/>
      <c r="I84" s="57" t="n">
        <f aca="false">D84/D$2*D$5*I$5</f>
        <v>0</v>
      </c>
      <c r="J84" s="57" t="n">
        <f aca="false">E84/E$2*E$5*J$5</f>
        <v>0</v>
      </c>
      <c r="K84" s="57" t="n">
        <f aca="false">I84/MAX(I$8:I$107)*MAX(J$8:J$107)</f>
        <v>0</v>
      </c>
      <c r="L84" s="57" t="n">
        <f aca="false">F84/F$2*F$5*L$5</f>
        <v>0</v>
      </c>
      <c r="M84" s="57" t="n">
        <f aca="false">G84/G$2*G$5*M$5</f>
        <v>0</v>
      </c>
      <c r="N84" s="57" t="n">
        <f aca="false">M84/MAX(M$8:M$107)*MAX(L$8:L$107)</f>
        <v>0</v>
      </c>
      <c r="O84" s="60"/>
      <c r="P84" s="60"/>
      <c r="Q84" s="60"/>
      <c r="R84" s="60" t="n">
        <f aca="false">MAX(J84:K84)</f>
        <v>0</v>
      </c>
      <c r="S84" s="60" t="n">
        <f aca="false">MAX(L84,N84)</f>
        <v>0</v>
      </c>
      <c r="T84" s="60" t="n">
        <f aca="false">H84/H$2*H$5*T$5</f>
        <v>0</v>
      </c>
      <c r="U84" s="61" t="n">
        <f aca="false">SUM(R84+O84,S84+P84,T84+Q84)-MIN(R84+O84,S84+P84,T84+Q84)</f>
        <v>0</v>
      </c>
      <c r="V84" s="152"/>
      <c r="W84" s="57"/>
      <c r="X84" s="57"/>
      <c r="Y84" s="57"/>
      <c r="Z84" s="57" t="n">
        <f aca="false">V84/V$2*V$5*Z$5</f>
        <v>0</v>
      </c>
      <c r="AA84" s="57" t="n">
        <f aca="false">W84/W$2*W$5*AA$5</f>
        <v>0</v>
      </c>
      <c r="AB84" s="57" t="n">
        <f aca="false">Z84/MAX(Z$8:Z$107)*MAX(AA$8:AA$107)</f>
        <v>0</v>
      </c>
      <c r="AC84" s="60"/>
      <c r="AD84" s="60"/>
      <c r="AE84" s="60"/>
      <c r="AF84" s="60" t="n">
        <f aca="false">MAX(AA84:AB84)</f>
        <v>0</v>
      </c>
      <c r="AG84" s="60" t="n">
        <f aca="false">X84/X$2*X$5*AG$5</f>
        <v>0</v>
      </c>
      <c r="AH84" s="60" t="n">
        <f aca="false">Y84/Y$2*Y$5*AH$5</f>
        <v>0</v>
      </c>
      <c r="AI84" s="61" t="n">
        <f aca="false">SUM(AF84+AC84,AG84+AD84,AH84+AE84)-MIN(AF84+AC84,AG84+AD84,AH84+AE84)</f>
        <v>0</v>
      </c>
      <c r="AJ84" s="57"/>
      <c r="AK84" s="57"/>
      <c r="AL84" s="10"/>
      <c r="AM84" s="60"/>
      <c r="AN84" s="60"/>
      <c r="AO84" s="66"/>
      <c r="AP84" s="60" t="n">
        <f aca="false">AJ84/AJ$2*AJ$5*AP$5</f>
        <v>0</v>
      </c>
      <c r="AQ84" s="60" t="n">
        <f aca="false">AK84/AK$2*AK$5*AQ$5</f>
        <v>0</v>
      </c>
      <c r="AR84" s="60" t="n">
        <f aca="false">AL84/AL$2*AL$5*AR$5</f>
        <v>0</v>
      </c>
      <c r="AS84" s="61" t="n">
        <f aca="false">SUM(AP84+AM84,AQ84+AN84,AR84+AO84)-MIN(AP84+AM84,AQ84+AN84,AR84+AO84)</f>
        <v>0</v>
      </c>
      <c r="AT84" s="102"/>
      <c r="AU84" s="88"/>
      <c r="AV84" s="88"/>
      <c r="AW84" s="88"/>
      <c r="AX84" s="88"/>
      <c r="AY84" s="89"/>
      <c r="AZ84" s="60" t="n">
        <f aca="false">AT84/AT$2*AT$5*AZ$5</f>
        <v>0</v>
      </c>
      <c r="BA84" s="60" t="n">
        <f aca="false">AU84/AU$2*AU$5*BA$5</f>
        <v>0</v>
      </c>
      <c r="BB84" s="60" t="n">
        <f aca="false">AV84/AV$2*AV$5*BB$5</f>
        <v>0</v>
      </c>
      <c r="BC84" s="61" t="n">
        <f aca="false">SUM(AZ84+AW84,BA84+AX84,BB84+AY84)-MIN(AZ84+AW84,BA84+AX84,BB84+AY84)</f>
        <v>0</v>
      </c>
      <c r="BD84" s="88"/>
      <c r="BE84" s="111"/>
      <c r="BF84" s="142"/>
      <c r="BG84" s="88"/>
      <c r="BH84" s="89"/>
      <c r="BJ84" s="60" t="n">
        <f aca="false">BD84/BD$2*BD$5*BJ$5</f>
        <v>0</v>
      </c>
      <c r="BK84" s="60" t="n">
        <f aca="false">BE84/BE$2*BE$5*BK$5</f>
        <v>0</v>
      </c>
      <c r="BL84" s="77" t="n">
        <f aca="false">BF84/BF$2*BF$5*BL$5</f>
        <v>0</v>
      </c>
      <c r="BM84" s="61" t="n">
        <f aca="false">SUM(BJ84+BG84,BK84+BH84,BL84+BI84)-MIN(BJ84+BG84,BK84+BH84,BL84+BI84)</f>
        <v>0</v>
      </c>
      <c r="BN84" s="88"/>
      <c r="BO84" s="111"/>
      <c r="BP84" s="142"/>
      <c r="BQ84" s="88"/>
      <c r="BR84" s="88"/>
      <c r="BS84" s="89"/>
      <c r="BT84" s="60" t="n">
        <f aca="false">BN84/BN$2*BN$5*BT$5</f>
        <v>0</v>
      </c>
      <c r="BU84" s="60" t="n">
        <f aca="false">BO84/BO$2*BO$5*BU$5</f>
        <v>0</v>
      </c>
      <c r="BV84" s="77" t="n">
        <f aca="false">BP84/BP$2*BP$5*BV$5</f>
        <v>0</v>
      </c>
      <c r="BW84" s="61" t="n">
        <f aca="false">SUM(BT84+BQ84,BU84+BR84,BV84+BS84)-MIN(BT84+BQ84,BU84+BR84,BV84+BS84)</f>
        <v>0</v>
      </c>
      <c r="BX84" s="111"/>
      <c r="BY84" s="156"/>
      <c r="BZ84" s="125"/>
      <c r="CA84" s="88"/>
      <c r="CB84" s="89"/>
      <c r="CD84" s="60" t="n">
        <f aca="false">BX84/BX$2*BX$5*CD$5</f>
        <v>0</v>
      </c>
      <c r="CE84" s="60" t="n">
        <f aca="false">BY84/BY$2*BY$5*CE$5</f>
        <v>0</v>
      </c>
      <c r="CF84" s="60" t="n">
        <f aca="false">BZ84/BZ$2*BZ$5*CF$5</f>
        <v>0</v>
      </c>
      <c r="CG84" s="61" t="n">
        <f aca="false">SUM(CD84+CA84,CE84+CB84,CF84+CC84)-MIN(CD84+CA84,CE84+CB84,CF84+CC84)</f>
        <v>0</v>
      </c>
    </row>
    <row r="85" customFormat="false" ht="12.9" hidden="false" customHeight="true" outlineLevel="0" collapsed="false">
      <c r="A85" s="52" t="n">
        <v>78</v>
      </c>
      <c r="B85" s="57"/>
      <c r="C85" s="57"/>
      <c r="D85" s="57"/>
      <c r="E85" s="57"/>
      <c r="F85" s="57"/>
      <c r="G85" s="57"/>
      <c r="H85" s="57"/>
      <c r="I85" s="57" t="n">
        <f aca="false">D85/D$2*D$5*I$5</f>
        <v>0</v>
      </c>
      <c r="J85" s="57" t="n">
        <f aca="false">E85/E$2*E$5*J$5</f>
        <v>0</v>
      </c>
      <c r="K85" s="57" t="n">
        <f aca="false">I85/MAX(I$8:I$107)*MAX(J$8:J$107)</f>
        <v>0</v>
      </c>
      <c r="L85" s="57" t="n">
        <f aca="false">F85/F$2*F$5*L$5</f>
        <v>0</v>
      </c>
      <c r="M85" s="57" t="n">
        <f aca="false">G85/G$2*G$5*M$5</f>
        <v>0</v>
      </c>
      <c r="N85" s="57" t="n">
        <f aca="false">M85/MAX(M$8:M$107)*MAX(L$8:L$107)</f>
        <v>0</v>
      </c>
      <c r="O85" s="60"/>
      <c r="P85" s="60"/>
      <c r="Q85" s="60"/>
      <c r="R85" s="60" t="n">
        <f aca="false">MAX(J85:K85)</f>
        <v>0</v>
      </c>
      <c r="S85" s="60" t="n">
        <f aca="false">MAX(L85,N85)</f>
        <v>0</v>
      </c>
      <c r="T85" s="60" t="n">
        <f aca="false">H85/H$2*H$5*T$5</f>
        <v>0</v>
      </c>
      <c r="U85" s="61" t="n">
        <f aca="false">SUM(R85+O85,S85+P85,T85+Q85)-MIN(R85+O85,S85+P85,T85+Q85)</f>
        <v>0</v>
      </c>
      <c r="V85" s="152"/>
      <c r="W85" s="57"/>
      <c r="X85" s="57"/>
      <c r="Y85" s="57"/>
      <c r="Z85" s="57" t="n">
        <f aca="false">V85/V$2*V$5*Z$5</f>
        <v>0</v>
      </c>
      <c r="AA85" s="57" t="n">
        <f aca="false">W85/W$2*W$5*AA$5</f>
        <v>0</v>
      </c>
      <c r="AB85" s="57" t="n">
        <f aca="false">Z85/MAX(Z$8:Z$107)*MAX(AA$8:AA$107)</f>
        <v>0</v>
      </c>
      <c r="AC85" s="60"/>
      <c r="AD85" s="60"/>
      <c r="AE85" s="60"/>
      <c r="AF85" s="60" t="n">
        <f aca="false">MAX(AA85:AB85)</f>
        <v>0</v>
      </c>
      <c r="AG85" s="60" t="n">
        <f aca="false">X85/X$2*X$5*AG$5</f>
        <v>0</v>
      </c>
      <c r="AH85" s="60" t="n">
        <f aca="false">Y85/Y$2*Y$5*AH$5</f>
        <v>0</v>
      </c>
      <c r="AI85" s="61" t="n">
        <f aca="false">SUM(AF85+AC85,AG85+AD85,AH85+AE85)-MIN(AF85+AC85,AG85+AD85,AH85+AE85)</f>
        <v>0</v>
      </c>
      <c r="AJ85" s="57"/>
      <c r="AK85" s="57"/>
      <c r="AL85" s="10"/>
      <c r="AM85" s="60"/>
      <c r="AN85" s="60"/>
      <c r="AO85" s="66"/>
      <c r="AP85" s="60" t="n">
        <f aca="false">AJ85/AJ$2*AJ$5*AP$5</f>
        <v>0</v>
      </c>
      <c r="AQ85" s="60" t="n">
        <f aca="false">AK85/AK$2*AK$5*AQ$5</f>
        <v>0</v>
      </c>
      <c r="AR85" s="60" t="n">
        <f aca="false">AL85/AL$2*AL$5*AR$5</f>
        <v>0</v>
      </c>
      <c r="AS85" s="61" t="n">
        <f aca="false">SUM(AP85+AM85,AQ85+AN85,AR85+AO85)-MIN(AP85+AM85,AQ85+AN85,AR85+AO85)</f>
        <v>0</v>
      </c>
      <c r="AT85" s="102"/>
      <c r="AU85" s="88"/>
      <c r="AV85" s="88"/>
      <c r="AW85" s="88"/>
      <c r="AX85" s="88"/>
      <c r="AY85" s="89"/>
      <c r="AZ85" s="60" t="n">
        <f aca="false">AT85/AT$2*AT$5*AZ$5</f>
        <v>0</v>
      </c>
      <c r="BA85" s="60" t="n">
        <f aca="false">AU85/AU$2*AU$5*BA$5</f>
        <v>0</v>
      </c>
      <c r="BB85" s="60" t="n">
        <f aca="false">AV85/AV$2*AV$5*BB$5</f>
        <v>0</v>
      </c>
      <c r="BC85" s="61" t="n">
        <f aca="false">SUM(AZ85+AW85,BA85+AX85,BB85+AY85)-MIN(AZ85+AW85,BA85+AX85,BB85+AY85)</f>
        <v>0</v>
      </c>
      <c r="BD85" s="88"/>
      <c r="BE85" s="111"/>
      <c r="BF85" s="142"/>
      <c r="BG85" s="88"/>
      <c r="BH85" s="89"/>
      <c r="BJ85" s="60" t="n">
        <f aca="false">BD85/BD$2*BD$5*BJ$5</f>
        <v>0</v>
      </c>
      <c r="BK85" s="60" t="n">
        <f aca="false">BE85/BE$2*BE$5*BK$5</f>
        <v>0</v>
      </c>
      <c r="BL85" s="77" t="n">
        <f aca="false">BF85/BF$2*BF$5*BL$5</f>
        <v>0</v>
      </c>
      <c r="BM85" s="61" t="n">
        <f aca="false">SUM(BJ85+BG85,BK85+BH85,BL85+BI85)-MIN(BJ85+BG85,BK85+BH85,BL85+BI85)</f>
        <v>0</v>
      </c>
      <c r="BN85" s="88"/>
      <c r="BO85" s="111"/>
      <c r="BP85" s="142"/>
      <c r="BQ85" s="88"/>
      <c r="BR85" s="88"/>
      <c r="BS85" s="89"/>
      <c r="BT85" s="60" t="n">
        <f aca="false">BN85/BN$2*BN$5*BT$5</f>
        <v>0</v>
      </c>
      <c r="BU85" s="60" t="n">
        <f aca="false">BO85/BO$2*BO$5*BU$5</f>
        <v>0</v>
      </c>
      <c r="BV85" s="77" t="n">
        <f aca="false">BP85/BP$2*BP$5*BV$5</f>
        <v>0</v>
      </c>
      <c r="BW85" s="61" t="n">
        <f aca="false">SUM(BT85+BQ85,BU85+BR85,BV85+BS85)-MIN(BT85+BQ85,BU85+BR85,BV85+BS85)</f>
        <v>0</v>
      </c>
      <c r="BX85" s="111"/>
      <c r="BY85" s="156"/>
      <c r="BZ85" s="125"/>
      <c r="CA85" s="88"/>
      <c r="CB85" s="89"/>
      <c r="CD85" s="60" t="n">
        <f aca="false">BX85/BX$2*BX$5*CD$5</f>
        <v>0</v>
      </c>
      <c r="CE85" s="60" t="n">
        <f aca="false">BY85/BY$2*BY$5*CE$5</f>
        <v>0</v>
      </c>
      <c r="CF85" s="60" t="n">
        <f aca="false">BZ85/BZ$2*BZ$5*CF$5</f>
        <v>0</v>
      </c>
      <c r="CG85" s="61" t="n">
        <f aca="false">SUM(CD85+CA85,CE85+CB85,CF85+CC85)-MIN(CD85+CA85,CE85+CB85,CF85+CC85)</f>
        <v>0</v>
      </c>
    </row>
    <row r="86" customFormat="false" ht="12.9" hidden="false" customHeight="true" outlineLevel="0" collapsed="false">
      <c r="A86" s="52" t="n">
        <v>79</v>
      </c>
      <c r="B86" s="57"/>
      <c r="C86" s="57"/>
      <c r="D86" s="57"/>
      <c r="E86" s="57"/>
      <c r="F86" s="57"/>
      <c r="G86" s="57"/>
      <c r="H86" s="57"/>
      <c r="I86" s="57" t="n">
        <f aca="false">D86/D$2*D$5*I$5</f>
        <v>0</v>
      </c>
      <c r="J86" s="57" t="n">
        <f aca="false">E86/E$2*E$5*J$5</f>
        <v>0</v>
      </c>
      <c r="K86" s="57" t="n">
        <f aca="false">I86/MAX(I$8:I$107)*MAX(J$8:J$107)</f>
        <v>0</v>
      </c>
      <c r="L86" s="57" t="n">
        <f aca="false">F86/F$2*F$5*L$5</f>
        <v>0</v>
      </c>
      <c r="M86" s="57" t="n">
        <f aca="false">G86/G$2*G$5*M$5</f>
        <v>0</v>
      </c>
      <c r="N86" s="57" t="n">
        <f aca="false">M86/MAX(M$8:M$107)*MAX(L$8:L$107)</f>
        <v>0</v>
      </c>
      <c r="O86" s="60"/>
      <c r="P86" s="60"/>
      <c r="Q86" s="60"/>
      <c r="R86" s="60" t="n">
        <f aca="false">MAX(J86:K86)</f>
        <v>0</v>
      </c>
      <c r="S86" s="60" t="n">
        <f aca="false">MAX(L86,N86)</f>
        <v>0</v>
      </c>
      <c r="T86" s="60" t="n">
        <f aca="false">H86/H$2*H$5*T$5</f>
        <v>0</v>
      </c>
      <c r="U86" s="61" t="n">
        <f aca="false">SUM(R86+O86,S86+P86,T86+Q86)-MIN(R86+O86,S86+P86,T86+Q86)</f>
        <v>0</v>
      </c>
      <c r="V86" s="152"/>
      <c r="W86" s="57"/>
      <c r="X86" s="57"/>
      <c r="Y86" s="57"/>
      <c r="Z86" s="57" t="n">
        <f aca="false">V86/V$2*V$5*Z$5</f>
        <v>0</v>
      </c>
      <c r="AA86" s="57" t="n">
        <f aca="false">W86/W$2*W$5*AA$5</f>
        <v>0</v>
      </c>
      <c r="AB86" s="57" t="n">
        <f aca="false">Z86/MAX(Z$8:Z$107)*MAX(AA$8:AA$107)</f>
        <v>0</v>
      </c>
      <c r="AC86" s="60"/>
      <c r="AD86" s="60"/>
      <c r="AE86" s="60"/>
      <c r="AF86" s="60" t="n">
        <f aca="false">MAX(AA86:AB86)</f>
        <v>0</v>
      </c>
      <c r="AG86" s="60" t="n">
        <f aca="false">X86/X$2*X$5*AG$5</f>
        <v>0</v>
      </c>
      <c r="AH86" s="60" t="n">
        <f aca="false">Y86/Y$2*Y$5*AH$5</f>
        <v>0</v>
      </c>
      <c r="AI86" s="61" t="n">
        <f aca="false">SUM(AF86+AC86,AG86+AD86,AH86+AE86)-MIN(AF86+AC86,AG86+AD86,AH86+AE86)</f>
        <v>0</v>
      </c>
      <c r="AJ86" s="57"/>
      <c r="AK86" s="57"/>
      <c r="AL86" s="10"/>
      <c r="AM86" s="60"/>
      <c r="AN86" s="60"/>
      <c r="AO86" s="66"/>
      <c r="AP86" s="60" t="n">
        <f aca="false">AJ86/AJ$2*AJ$5*AP$5</f>
        <v>0</v>
      </c>
      <c r="AQ86" s="60" t="n">
        <f aca="false">AK86/AK$2*AK$5*AQ$5</f>
        <v>0</v>
      </c>
      <c r="AR86" s="60" t="n">
        <f aca="false">AL86/AL$2*AL$5*AR$5</f>
        <v>0</v>
      </c>
      <c r="AS86" s="61" t="n">
        <f aca="false">SUM(AP86+AM86,AQ86+AN86,AR86+AO86)-MIN(AP86+AM86,AQ86+AN86,AR86+AO86)</f>
        <v>0</v>
      </c>
      <c r="AT86" s="102"/>
      <c r="AU86" s="88"/>
      <c r="AV86" s="88"/>
      <c r="AW86" s="88"/>
      <c r="AX86" s="88"/>
      <c r="AY86" s="89"/>
      <c r="AZ86" s="60" t="n">
        <f aca="false">AT86/AT$2*AT$5*AZ$5</f>
        <v>0</v>
      </c>
      <c r="BA86" s="60" t="n">
        <f aca="false">AU86/AU$2*AU$5*BA$5</f>
        <v>0</v>
      </c>
      <c r="BB86" s="60" t="n">
        <f aca="false">AV86/AV$2*AV$5*BB$5</f>
        <v>0</v>
      </c>
      <c r="BC86" s="61" t="n">
        <f aca="false">SUM(AZ86+AW86,BA86+AX86,BB86+AY86)-MIN(AZ86+AW86,BA86+AX86,BB86+AY86)</f>
        <v>0</v>
      </c>
      <c r="BD86" s="88"/>
      <c r="BE86" s="111"/>
      <c r="BF86" s="142"/>
      <c r="BG86" s="88"/>
      <c r="BH86" s="89"/>
      <c r="BJ86" s="60" t="n">
        <f aca="false">BD86/BD$2*BD$5*BJ$5</f>
        <v>0</v>
      </c>
      <c r="BK86" s="60" t="n">
        <f aca="false">BE86/BE$2*BE$5*BK$5</f>
        <v>0</v>
      </c>
      <c r="BL86" s="77" t="n">
        <f aca="false">BF86/BF$2*BF$5*BL$5</f>
        <v>0</v>
      </c>
      <c r="BM86" s="61" t="n">
        <f aca="false">SUM(BJ86+BG86,BK86+BH86,BL86+BI86)-MIN(BJ86+BG86,BK86+BH86,BL86+BI86)</f>
        <v>0</v>
      </c>
      <c r="BN86" s="88"/>
      <c r="BO86" s="111"/>
      <c r="BP86" s="142"/>
      <c r="BQ86" s="88"/>
      <c r="BR86" s="88"/>
      <c r="BS86" s="89"/>
      <c r="BT86" s="60" t="n">
        <f aca="false">BN86/BN$2*BN$5*BT$5</f>
        <v>0</v>
      </c>
      <c r="BU86" s="60" t="n">
        <f aca="false">BO86/BO$2*BO$5*BU$5</f>
        <v>0</v>
      </c>
      <c r="BV86" s="77" t="n">
        <f aca="false">BP86/BP$2*BP$5*BV$5</f>
        <v>0</v>
      </c>
      <c r="BW86" s="61" t="n">
        <f aca="false">SUM(BT86+BQ86,BU86+BR86,BV86+BS86)-MIN(BT86+BQ86,BU86+BR86,BV86+BS86)</f>
        <v>0</v>
      </c>
      <c r="BX86" s="111"/>
      <c r="BY86" s="156"/>
      <c r="BZ86" s="125"/>
      <c r="CA86" s="88"/>
      <c r="CB86" s="89"/>
      <c r="CD86" s="60" t="n">
        <f aca="false">BX86/BX$2*BX$5*CD$5</f>
        <v>0</v>
      </c>
      <c r="CE86" s="60" t="n">
        <f aca="false">BY86/BY$2*BY$5*CE$5</f>
        <v>0</v>
      </c>
      <c r="CF86" s="60" t="n">
        <f aca="false">BZ86/BZ$2*BZ$5*CF$5</f>
        <v>0</v>
      </c>
      <c r="CG86" s="61" t="n">
        <f aca="false">SUM(CD86+CA86,CE86+CB86,CF86+CC86)-MIN(CD86+CA86,CE86+CB86,CF86+CC86)</f>
        <v>0</v>
      </c>
    </row>
    <row r="87" customFormat="false" ht="12.9" hidden="false" customHeight="true" outlineLevel="0" collapsed="false">
      <c r="A87" s="52" t="n">
        <v>80</v>
      </c>
      <c r="B87" s="57"/>
      <c r="C87" s="57"/>
      <c r="D87" s="57"/>
      <c r="E87" s="57"/>
      <c r="F87" s="57"/>
      <c r="G87" s="57"/>
      <c r="H87" s="57"/>
      <c r="I87" s="57" t="n">
        <f aca="false">D87/D$2*D$5*I$5</f>
        <v>0</v>
      </c>
      <c r="J87" s="57" t="n">
        <f aca="false">E87/E$2*E$5*J$5</f>
        <v>0</v>
      </c>
      <c r="K87" s="57" t="n">
        <f aca="false">I87/MAX(I$8:I$107)*MAX(J$8:J$107)</f>
        <v>0</v>
      </c>
      <c r="L87" s="57" t="n">
        <f aca="false">F87/F$2*F$5*L$5</f>
        <v>0</v>
      </c>
      <c r="M87" s="57" t="n">
        <f aca="false">G87/G$2*G$5*M$5</f>
        <v>0</v>
      </c>
      <c r="N87" s="57" t="n">
        <f aca="false">M87/MAX(M$8:M$107)*MAX(L$8:L$107)</f>
        <v>0</v>
      </c>
      <c r="O87" s="60"/>
      <c r="P87" s="60"/>
      <c r="Q87" s="60"/>
      <c r="R87" s="60" t="n">
        <f aca="false">MAX(J87:K87)</f>
        <v>0</v>
      </c>
      <c r="S87" s="60" t="n">
        <f aca="false">MAX(L87,N87)</f>
        <v>0</v>
      </c>
      <c r="T87" s="60" t="n">
        <f aca="false">H87/H$2*H$5*T$5</f>
        <v>0</v>
      </c>
      <c r="U87" s="61" t="n">
        <f aca="false">SUM(R87+O87,S87+P87,T87+Q87)-MIN(R87+O87,S87+P87,T87+Q87)</f>
        <v>0</v>
      </c>
      <c r="V87" s="152"/>
      <c r="W87" s="57"/>
      <c r="X87" s="57"/>
      <c r="Y87" s="57"/>
      <c r="Z87" s="57" t="n">
        <f aca="false">V87/V$2*V$5*Z$5</f>
        <v>0</v>
      </c>
      <c r="AA87" s="57" t="n">
        <f aca="false">W87/W$2*W$5*AA$5</f>
        <v>0</v>
      </c>
      <c r="AB87" s="57" t="n">
        <f aca="false">Z87/MAX(Z$8:Z$107)*MAX(AA$8:AA$107)</f>
        <v>0</v>
      </c>
      <c r="AC87" s="60"/>
      <c r="AD87" s="60"/>
      <c r="AE87" s="60"/>
      <c r="AF87" s="60" t="n">
        <f aca="false">MAX(AA87:AB87)</f>
        <v>0</v>
      </c>
      <c r="AG87" s="60" t="n">
        <f aca="false">X87/X$2*X$5*AG$5</f>
        <v>0</v>
      </c>
      <c r="AH87" s="60" t="n">
        <f aca="false">Y87/Y$2*Y$5*AH$5</f>
        <v>0</v>
      </c>
      <c r="AI87" s="61" t="n">
        <f aca="false">SUM(AF87+AC87,AG87+AD87,AH87+AE87)-MIN(AF87+AC87,AG87+AD87,AH87+AE87)</f>
        <v>0</v>
      </c>
      <c r="AJ87" s="57"/>
      <c r="AK87" s="57"/>
      <c r="AL87" s="10"/>
      <c r="AM87" s="60"/>
      <c r="AN87" s="60"/>
      <c r="AO87" s="66"/>
      <c r="AP87" s="60" t="n">
        <f aca="false">AJ87/AJ$2*AJ$5*AP$5</f>
        <v>0</v>
      </c>
      <c r="AQ87" s="60" t="n">
        <f aca="false">AK87/AK$2*AK$5*AQ$5</f>
        <v>0</v>
      </c>
      <c r="AR87" s="60" t="n">
        <f aca="false">AL87/AL$2*AL$5*AR$5</f>
        <v>0</v>
      </c>
      <c r="AS87" s="61" t="n">
        <f aca="false">SUM(AP87+AM87,AQ87+AN87,AR87+AO87)-MIN(AP87+AM87,AQ87+AN87,AR87+AO87)</f>
        <v>0</v>
      </c>
      <c r="AT87" s="102"/>
      <c r="AU87" s="88"/>
      <c r="AV87" s="88"/>
      <c r="AW87" s="88"/>
      <c r="AX87" s="88"/>
      <c r="AY87" s="89"/>
      <c r="AZ87" s="60" t="n">
        <f aca="false">AT87/AT$2*AT$5*AZ$5</f>
        <v>0</v>
      </c>
      <c r="BA87" s="60" t="n">
        <f aca="false">AU87/AU$2*AU$5*BA$5</f>
        <v>0</v>
      </c>
      <c r="BB87" s="60" t="n">
        <f aca="false">AV87/AV$2*AV$5*BB$5</f>
        <v>0</v>
      </c>
      <c r="BC87" s="61" t="n">
        <f aca="false">SUM(AZ87+AW87,BA87+AX87,BB87+AY87)-MIN(AZ87+AW87,BA87+AX87,BB87+AY87)</f>
        <v>0</v>
      </c>
      <c r="BD87" s="88"/>
      <c r="BE87" s="111"/>
      <c r="BF87" s="142"/>
      <c r="BG87" s="88"/>
      <c r="BH87" s="89"/>
      <c r="BJ87" s="60" t="n">
        <f aca="false">BD87/BD$2*BD$5*BJ$5</f>
        <v>0</v>
      </c>
      <c r="BK87" s="60" t="n">
        <f aca="false">BE87/BE$2*BE$5*BK$5</f>
        <v>0</v>
      </c>
      <c r="BL87" s="77" t="n">
        <f aca="false">BF87/BF$2*BF$5*BL$5</f>
        <v>0</v>
      </c>
      <c r="BM87" s="61" t="n">
        <f aca="false">SUM(BJ87+BG87,BK87+BH87,BL87+BI87)-MIN(BJ87+BG87,BK87+BH87,BL87+BI87)</f>
        <v>0</v>
      </c>
      <c r="BN87" s="88"/>
      <c r="BO87" s="111"/>
      <c r="BP87" s="142"/>
      <c r="BQ87" s="88"/>
      <c r="BR87" s="88"/>
      <c r="BS87" s="89"/>
      <c r="BT87" s="60" t="n">
        <f aca="false">BN87/BN$2*BN$5*BT$5</f>
        <v>0</v>
      </c>
      <c r="BU87" s="60" t="n">
        <f aca="false">BO87/BO$2*BO$5*BU$5</f>
        <v>0</v>
      </c>
      <c r="BV87" s="77" t="n">
        <f aca="false">BP87/BP$2*BP$5*BV$5</f>
        <v>0</v>
      </c>
      <c r="BW87" s="61" t="n">
        <f aca="false">SUM(BT87+BQ87,BU87+BR87,BV87+BS87)-MIN(BT87+BQ87,BU87+BR87,BV87+BS87)</f>
        <v>0</v>
      </c>
      <c r="BX87" s="111"/>
      <c r="BY87" s="156"/>
      <c r="BZ87" s="125"/>
      <c r="CA87" s="88"/>
      <c r="CB87" s="89"/>
      <c r="CD87" s="60" t="n">
        <f aca="false">BX87/BX$2*BX$5*CD$5</f>
        <v>0</v>
      </c>
      <c r="CE87" s="60" t="n">
        <f aca="false">BY87/BY$2*BY$5*CE$5</f>
        <v>0</v>
      </c>
      <c r="CF87" s="60" t="n">
        <f aca="false">BZ87/BZ$2*BZ$5*CF$5</f>
        <v>0</v>
      </c>
      <c r="CG87" s="61" t="n">
        <f aca="false">SUM(CD87+CA87,CE87+CB87,CF87+CC87)-MIN(CD87+CA87,CE87+CB87,CF87+CC87)</f>
        <v>0</v>
      </c>
    </row>
    <row r="88" customFormat="false" ht="12.9" hidden="false" customHeight="true" outlineLevel="0" collapsed="false">
      <c r="A88" s="52" t="n">
        <v>81</v>
      </c>
      <c r="B88" s="57"/>
      <c r="C88" s="57"/>
      <c r="D88" s="57"/>
      <c r="E88" s="57"/>
      <c r="F88" s="57"/>
      <c r="G88" s="57"/>
      <c r="H88" s="57"/>
      <c r="I88" s="57" t="n">
        <f aca="false">D88/D$2*D$5*I$5</f>
        <v>0</v>
      </c>
      <c r="J88" s="57" t="n">
        <f aca="false">E88/E$2*E$5*J$5</f>
        <v>0</v>
      </c>
      <c r="K88" s="57" t="n">
        <f aca="false">I88/MAX(I$8:I$107)*MAX(J$8:J$107)</f>
        <v>0</v>
      </c>
      <c r="L88" s="57" t="n">
        <f aca="false">F88/F$2*F$5*L$5</f>
        <v>0</v>
      </c>
      <c r="M88" s="57" t="n">
        <f aca="false">G88/G$2*G$5*M$5</f>
        <v>0</v>
      </c>
      <c r="N88" s="57" t="n">
        <f aca="false">M88/MAX(M$8:M$107)*MAX(L$8:L$107)</f>
        <v>0</v>
      </c>
      <c r="O88" s="60"/>
      <c r="P88" s="60"/>
      <c r="Q88" s="60"/>
      <c r="R88" s="60" t="n">
        <f aca="false">MAX(J88:K88)</f>
        <v>0</v>
      </c>
      <c r="S88" s="60" t="n">
        <f aca="false">MAX(L88,N88)</f>
        <v>0</v>
      </c>
      <c r="T88" s="60" t="n">
        <f aca="false">H88/H$2*H$5*T$5</f>
        <v>0</v>
      </c>
      <c r="U88" s="61" t="n">
        <f aca="false">SUM(R88+O88,S88+P88,T88+Q88)-MIN(R88+O88,S88+P88,T88+Q88)</f>
        <v>0</v>
      </c>
      <c r="V88" s="152"/>
      <c r="W88" s="57"/>
      <c r="X88" s="57"/>
      <c r="Y88" s="57"/>
      <c r="Z88" s="57" t="n">
        <f aca="false">V88/V$2*V$5*Z$5</f>
        <v>0</v>
      </c>
      <c r="AA88" s="57" t="n">
        <f aca="false">W88/W$2*W$5*AA$5</f>
        <v>0</v>
      </c>
      <c r="AB88" s="57" t="n">
        <f aca="false">Z88/MAX(Z$8:Z$107)*MAX(AA$8:AA$107)</f>
        <v>0</v>
      </c>
      <c r="AC88" s="60"/>
      <c r="AD88" s="60"/>
      <c r="AE88" s="60"/>
      <c r="AF88" s="60" t="n">
        <f aca="false">MAX(AA88:AB88)</f>
        <v>0</v>
      </c>
      <c r="AG88" s="60" t="n">
        <f aca="false">X88/X$2*X$5*AG$5</f>
        <v>0</v>
      </c>
      <c r="AH88" s="60" t="n">
        <f aca="false">Y88/Y$2*Y$5*AH$5</f>
        <v>0</v>
      </c>
      <c r="AI88" s="61" t="n">
        <f aca="false">SUM(AF88+AC88,AG88+AD88,AH88+AE88)-MIN(AF88+AC88,AG88+AD88,AH88+AE88)</f>
        <v>0</v>
      </c>
      <c r="AJ88" s="57"/>
      <c r="AK88" s="57"/>
      <c r="AL88" s="10"/>
      <c r="AM88" s="60"/>
      <c r="AN88" s="60"/>
      <c r="AO88" s="66"/>
      <c r="AP88" s="60" t="n">
        <f aca="false">AJ88/AJ$2*AJ$5*AP$5</f>
        <v>0</v>
      </c>
      <c r="AQ88" s="60" t="n">
        <f aca="false">AK88/AK$2*AK$5*AQ$5</f>
        <v>0</v>
      </c>
      <c r="AR88" s="60" t="n">
        <f aca="false">AL88/AL$2*AL$5*AR$5</f>
        <v>0</v>
      </c>
      <c r="AS88" s="61" t="n">
        <f aca="false">SUM(AP88+AM88,AQ88+AN88,AR88+AO88)-MIN(AP88+AM88,AQ88+AN88,AR88+AO88)</f>
        <v>0</v>
      </c>
      <c r="AT88" s="102"/>
      <c r="AU88" s="88"/>
      <c r="AV88" s="88"/>
      <c r="AW88" s="88"/>
      <c r="AX88" s="88"/>
      <c r="AY88" s="89"/>
      <c r="AZ88" s="60" t="n">
        <f aca="false">AT88/AT$2*AT$5*AZ$5</f>
        <v>0</v>
      </c>
      <c r="BA88" s="60" t="n">
        <f aca="false">AU88/AU$2*AU$5*BA$5</f>
        <v>0</v>
      </c>
      <c r="BB88" s="60" t="n">
        <f aca="false">AV88/AV$2*AV$5*BB$5</f>
        <v>0</v>
      </c>
      <c r="BC88" s="61" t="n">
        <f aca="false">SUM(AZ88+AW88,BA88+AX88,BB88+AY88)-MIN(AZ88+AW88,BA88+AX88,BB88+AY88)</f>
        <v>0</v>
      </c>
      <c r="BD88" s="88"/>
      <c r="BE88" s="111"/>
      <c r="BF88" s="142"/>
      <c r="BG88" s="88"/>
      <c r="BH88" s="89"/>
      <c r="BJ88" s="60" t="n">
        <f aca="false">BD88/BD$2*BD$5*BJ$5</f>
        <v>0</v>
      </c>
      <c r="BK88" s="60" t="n">
        <f aca="false">BE88/BE$2*BE$5*BK$5</f>
        <v>0</v>
      </c>
      <c r="BL88" s="77" t="n">
        <f aca="false">BF88/BF$2*BF$5*BL$5</f>
        <v>0</v>
      </c>
      <c r="BM88" s="61" t="n">
        <f aca="false">SUM(BJ88+BG88,BK88+BH88,BL88+BI88)-MIN(BJ88+BG88,BK88+BH88,BL88+BI88)</f>
        <v>0</v>
      </c>
      <c r="BN88" s="88"/>
      <c r="BO88" s="111"/>
      <c r="BP88" s="142"/>
      <c r="BQ88" s="88"/>
      <c r="BR88" s="88"/>
      <c r="BS88" s="89"/>
      <c r="BT88" s="60" t="n">
        <f aca="false">BN88/BN$2*BN$5*BT$5</f>
        <v>0</v>
      </c>
      <c r="BU88" s="60" t="n">
        <f aca="false">BO88/BO$2*BO$5*BU$5</f>
        <v>0</v>
      </c>
      <c r="BV88" s="77" t="n">
        <f aca="false">BP88/BP$2*BP$5*BV$5</f>
        <v>0</v>
      </c>
      <c r="BW88" s="61" t="n">
        <f aca="false">SUM(BT88+BQ88,BU88+BR88,BV88+BS88)-MIN(BT88+BQ88,BU88+BR88,BV88+BS88)</f>
        <v>0</v>
      </c>
      <c r="BX88" s="111"/>
      <c r="BY88" s="156"/>
      <c r="BZ88" s="125"/>
      <c r="CA88" s="88"/>
      <c r="CB88" s="89"/>
      <c r="CD88" s="60" t="n">
        <f aca="false">BX88/BX$2*BX$5*CD$5</f>
        <v>0</v>
      </c>
      <c r="CE88" s="60" t="n">
        <f aca="false">BY88/BY$2*BY$5*CE$5</f>
        <v>0</v>
      </c>
      <c r="CF88" s="60" t="n">
        <f aca="false">BZ88/BZ$2*BZ$5*CF$5</f>
        <v>0</v>
      </c>
      <c r="CG88" s="61" t="n">
        <f aca="false">SUM(CD88+CA88,CE88+CB88,CF88+CC88)-MIN(CD88+CA88,CE88+CB88,CF88+CC88)</f>
        <v>0</v>
      </c>
    </row>
    <row r="89" customFormat="false" ht="12.9" hidden="false" customHeight="true" outlineLevel="0" collapsed="false">
      <c r="A89" s="52" t="n">
        <v>82</v>
      </c>
      <c r="B89" s="57"/>
      <c r="C89" s="57"/>
      <c r="D89" s="57"/>
      <c r="E89" s="57"/>
      <c r="F89" s="57"/>
      <c r="G89" s="57"/>
      <c r="H89" s="57"/>
      <c r="I89" s="57" t="n">
        <f aca="false">D89/D$2*D$5*I$5</f>
        <v>0</v>
      </c>
      <c r="J89" s="57" t="n">
        <f aca="false">E89/E$2*E$5*J$5</f>
        <v>0</v>
      </c>
      <c r="K89" s="57" t="n">
        <f aca="false">I89/MAX(I$8:I$107)*MAX(J$8:J$107)</f>
        <v>0</v>
      </c>
      <c r="L89" s="57" t="n">
        <f aca="false">F89/F$2*F$5*L$5</f>
        <v>0</v>
      </c>
      <c r="M89" s="57" t="n">
        <f aca="false">G89/G$2*G$5*M$5</f>
        <v>0</v>
      </c>
      <c r="N89" s="57" t="n">
        <f aca="false">M89/MAX(M$8:M$107)*MAX(L$8:L$107)</f>
        <v>0</v>
      </c>
      <c r="O89" s="60"/>
      <c r="P89" s="60"/>
      <c r="Q89" s="60"/>
      <c r="R89" s="60" t="n">
        <f aca="false">MAX(J89:K89)</f>
        <v>0</v>
      </c>
      <c r="S89" s="60" t="n">
        <f aca="false">MAX(L89,N89)</f>
        <v>0</v>
      </c>
      <c r="T89" s="60" t="n">
        <f aca="false">H89/H$2*H$5*T$5</f>
        <v>0</v>
      </c>
      <c r="U89" s="61" t="n">
        <f aca="false">SUM(R89+O89,S89+P89,T89+Q89)-MIN(R89+O89,S89+P89,T89+Q89)</f>
        <v>0</v>
      </c>
      <c r="V89" s="152"/>
      <c r="W89" s="57"/>
      <c r="X89" s="57"/>
      <c r="Y89" s="57"/>
      <c r="Z89" s="57" t="n">
        <f aca="false">V89/V$2*V$5*Z$5</f>
        <v>0</v>
      </c>
      <c r="AA89" s="57" t="n">
        <f aca="false">W89/W$2*W$5*AA$5</f>
        <v>0</v>
      </c>
      <c r="AB89" s="57" t="n">
        <f aca="false">Z89/MAX(Z$8:Z$107)*MAX(AA$8:AA$107)</f>
        <v>0</v>
      </c>
      <c r="AC89" s="60"/>
      <c r="AD89" s="60"/>
      <c r="AE89" s="60"/>
      <c r="AF89" s="60" t="n">
        <f aca="false">MAX(AA89:AB89)</f>
        <v>0</v>
      </c>
      <c r="AG89" s="60" t="n">
        <f aca="false">X89/X$2*X$5*AG$5</f>
        <v>0</v>
      </c>
      <c r="AH89" s="60" t="n">
        <f aca="false">Y89/Y$2*Y$5*AH$5</f>
        <v>0</v>
      </c>
      <c r="AI89" s="61" t="n">
        <f aca="false">SUM(AF89+AC89,AG89+AD89,AH89+AE89)-MIN(AF89+AC89,AG89+AD89,AH89+AE89)</f>
        <v>0</v>
      </c>
      <c r="AJ89" s="57"/>
      <c r="AK89" s="57"/>
      <c r="AL89" s="10"/>
      <c r="AM89" s="60"/>
      <c r="AN89" s="60"/>
      <c r="AO89" s="66"/>
      <c r="AP89" s="60" t="n">
        <f aca="false">AJ89/AJ$2*AJ$5*AP$5</f>
        <v>0</v>
      </c>
      <c r="AQ89" s="60" t="n">
        <f aca="false">AK89/AK$2*AK$5*AQ$5</f>
        <v>0</v>
      </c>
      <c r="AR89" s="60" t="n">
        <f aca="false">AL89/AL$2*AL$5*AR$5</f>
        <v>0</v>
      </c>
      <c r="AS89" s="61" t="n">
        <f aca="false">SUM(AP89+AM89,AQ89+AN89,AR89+AO89)-MIN(AP89+AM89,AQ89+AN89,AR89+AO89)</f>
        <v>0</v>
      </c>
      <c r="AT89" s="102"/>
      <c r="AU89" s="88"/>
      <c r="AV89" s="88"/>
      <c r="AW89" s="88"/>
      <c r="AX89" s="88"/>
      <c r="AY89" s="89"/>
      <c r="AZ89" s="60" t="n">
        <f aca="false">AT89/AT$2*AT$5*AZ$5</f>
        <v>0</v>
      </c>
      <c r="BA89" s="60" t="n">
        <f aca="false">AU89/AU$2*AU$5*BA$5</f>
        <v>0</v>
      </c>
      <c r="BB89" s="60" t="n">
        <f aca="false">AV89/AV$2*AV$5*BB$5</f>
        <v>0</v>
      </c>
      <c r="BC89" s="61" t="n">
        <f aca="false">SUM(AZ89+AW89,BA89+AX89,BB89+AY89)-MIN(AZ89+AW89,BA89+AX89,BB89+AY89)</f>
        <v>0</v>
      </c>
      <c r="BD89" s="88"/>
      <c r="BE89" s="111"/>
      <c r="BF89" s="142"/>
      <c r="BG89" s="88"/>
      <c r="BH89" s="89"/>
      <c r="BJ89" s="60" t="n">
        <f aca="false">BD89/BD$2*BD$5*BJ$5</f>
        <v>0</v>
      </c>
      <c r="BK89" s="60" t="n">
        <f aca="false">BE89/BE$2*BE$5*BK$5</f>
        <v>0</v>
      </c>
      <c r="BL89" s="77" t="n">
        <f aca="false">BF89/BF$2*BF$5*BL$5</f>
        <v>0</v>
      </c>
      <c r="BM89" s="61" t="n">
        <f aca="false">SUM(BJ89+BG89,BK89+BH89,BL89+BI89)-MIN(BJ89+BG89,BK89+BH89,BL89+BI89)</f>
        <v>0</v>
      </c>
      <c r="BN89" s="88"/>
      <c r="BO89" s="111"/>
      <c r="BP89" s="142"/>
      <c r="BQ89" s="88"/>
      <c r="BR89" s="88"/>
      <c r="BS89" s="89"/>
      <c r="BT89" s="60" t="n">
        <f aca="false">BN89/BN$2*BN$5*BT$5</f>
        <v>0</v>
      </c>
      <c r="BU89" s="60" t="n">
        <f aca="false">BO89/BO$2*BO$5*BU$5</f>
        <v>0</v>
      </c>
      <c r="BV89" s="77" t="n">
        <f aca="false">BP89/BP$2*BP$5*BV$5</f>
        <v>0</v>
      </c>
      <c r="BW89" s="61" t="n">
        <f aca="false">SUM(BT89+BQ89,BU89+BR89,BV89+BS89)-MIN(BT89+BQ89,BU89+BR89,BV89+BS89)</f>
        <v>0</v>
      </c>
      <c r="BX89" s="111"/>
      <c r="BY89" s="156"/>
      <c r="BZ89" s="125"/>
      <c r="CA89" s="88"/>
      <c r="CB89" s="89"/>
      <c r="CD89" s="60" t="n">
        <f aca="false">BX89/BX$2*BX$5*CD$5</f>
        <v>0</v>
      </c>
      <c r="CE89" s="60" t="n">
        <f aca="false">BY89/BY$2*BY$5*CE$5</f>
        <v>0</v>
      </c>
      <c r="CF89" s="60" t="n">
        <f aca="false">BZ89/BZ$2*BZ$5*CF$5</f>
        <v>0</v>
      </c>
      <c r="CG89" s="61" t="n">
        <f aca="false">SUM(CD89+CA89,CE89+CB89,CF89+CC89)-MIN(CD89+CA89,CE89+CB89,CF89+CC89)</f>
        <v>0</v>
      </c>
    </row>
    <row r="90" customFormat="false" ht="12.9" hidden="false" customHeight="true" outlineLevel="0" collapsed="false">
      <c r="A90" s="52" t="n">
        <v>83</v>
      </c>
      <c r="B90" s="57"/>
      <c r="C90" s="57"/>
      <c r="D90" s="57"/>
      <c r="E90" s="57"/>
      <c r="F90" s="57"/>
      <c r="G90" s="57"/>
      <c r="H90" s="57"/>
      <c r="I90" s="57" t="n">
        <f aca="false">D90/D$2*D$5*I$5</f>
        <v>0</v>
      </c>
      <c r="J90" s="57" t="n">
        <f aca="false">E90/E$2*E$5*J$5</f>
        <v>0</v>
      </c>
      <c r="K90" s="57" t="n">
        <f aca="false">I90/MAX(I$8:I$107)*MAX(J$8:J$107)</f>
        <v>0</v>
      </c>
      <c r="L90" s="57" t="n">
        <f aca="false">F90/F$2*F$5*L$5</f>
        <v>0</v>
      </c>
      <c r="M90" s="57" t="n">
        <f aca="false">G90/G$2*G$5*M$5</f>
        <v>0</v>
      </c>
      <c r="N90" s="57" t="n">
        <f aca="false">M90/MAX(M$8:M$107)*MAX(L$8:L$107)</f>
        <v>0</v>
      </c>
      <c r="O90" s="60"/>
      <c r="P90" s="60"/>
      <c r="Q90" s="60"/>
      <c r="R90" s="60" t="n">
        <f aca="false">MAX(J90:K90)</f>
        <v>0</v>
      </c>
      <c r="S90" s="60" t="n">
        <f aca="false">MAX(L90,N90)</f>
        <v>0</v>
      </c>
      <c r="T90" s="60" t="n">
        <f aca="false">H90/H$2*H$5*T$5</f>
        <v>0</v>
      </c>
      <c r="U90" s="61" t="n">
        <f aca="false">SUM(R90+O90,S90+P90,T90+Q90)-MIN(R90+O90,S90+P90,T90+Q90)</f>
        <v>0</v>
      </c>
      <c r="V90" s="152"/>
      <c r="W90" s="57"/>
      <c r="X90" s="57"/>
      <c r="Y90" s="57"/>
      <c r="Z90" s="57" t="n">
        <f aca="false">V90/V$2*V$5*Z$5</f>
        <v>0</v>
      </c>
      <c r="AA90" s="57" t="n">
        <f aca="false">W90/W$2*W$5*AA$5</f>
        <v>0</v>
      </c>
      <c r="AB90" s="57" t="n">
        <f aca="false">Z90/MAX(Z$8:Z$107)*MAX(AA$8:AA$107)</f>
        <v>0</v>
      </c>
      <c r="AC90" s="60"/>
      <c r="AD90" s="60"/>
      <c r="AE90" s="60"/>
      <c r="AF90" s="60" t="n">
        <f aca="false">MAX(AA90:AB90)</f>
        <v>0</v>
      </c>
      <c r="AG90" s="60" t="n">
        <f aca="false">X90/X$2*X$5*AG$5</f>
        <v>0</v>
      </c>
      <c r="AH90" s="60" t="n">
        <f aca="false">Y90/Y$2*Y$5*AH$5</f>
        <v>0</v>
      </c>
      <c r="AI90" s="61" t="n">
        <f aca="false">SUM(AF90+AC90,AG90+AD90,AH90+AE90)-MIN(AF90+AC90,AG90+AD90,AH90+AE90)</f>
        <v>0</v>
      </c>
      <c r="AJ90" s="57"/>
      <c r="AK90" s="57"/>
      <c r="AL90" s="10"/>
      <c r="AM90" s="60"/>
      <c r="AN90" s="60"/>
      <c r="AO90" s="66"/>
      <c r="AP90" s="60" t="n">
        <f aca="false">AJ90/AJ$2*AJ$5*AP$5</f>
        <v>0</v>
      </c>
      <c r="AQ90" s="60" t="n">
        <f aca="false">AK90/AK$2*AK$5*AQ$5</f>
        <v>0</v>
      </c>
      <c r="AR90" s="60" t="n">
        <f aca="false">AL90/AL$2*AL$5*AR$5</f>
        <v>0</v>
      </c>
      <c r="AS90" s="61" t="n">
        <f aca="false">SUM(AP90+AM90,AQ90+AN90,AR90+AO90)-MIN(AP90+AM90,AQ90+AN90,AR90+AO90)</f>
        <v>0</v>
      </c>
      <c r="AT90" s="102"/>
      <c r="AU90" s="88"/>
      <c r="AV90" s="88"/>
      <c r="AW90" s="88"/>
      <c r="AX90" s="88"/>
      <c r="AY90" s="89"/>
      <c r="AZ90" s="60" t="n">
        <f aca="false">AT90/AT$2*AT$5*AZ$5</f>
        <v>0</v>
      </c>
      <c r="BA90" s="60" t="n">
        <f aca="false">AU90/AU$2*AU$5*BA$5</f>
        <v>0</v>
      </c>
      <c r="BB90" s="60" t="n">
        <f aca="false">AV90/AV$2*AV$5*BB$5</f>
        <v>0</v>
      </c>
      <c r="BC90" s="61" t="n">
        <f aca="false">SUM(AZ90+AW90,BA90+AX90,BB90+AY90)-MIN(AZ90+AW90,BA90+AX90,BB90+AY90)</f>
        <v>0</v>
      </c>
      <c r="BD90" s="88"/>
      <c r="BE90" s="111"/>
      <c r="BF90" s="142"/>
      <c r="BG90" s="88"/>
      <c r="BH90" s="89"/>
      <c r="BJ90" s="60" t="n">
        <f aca="false">BD90/BD$2*BD$5*BJ$5</f>
        <v>0</v>
      </c>
      <c r="BK90" s="60" t="n">
        <f aca="false">BE90/BE$2*BE$5*BK$5</f>
        <v>0</v>
      </c>
      <c r="BL90" s="77" t="n">
        <f aca="false">BF90/BF$2*BF$5*BL$5</f>
        <v>0</v>
      </c>
      <c r="BM90" s="61" t="n">
        <f aca="false">SUM(BJ90+BG90,BK90+BH90,BL90+BI90)-MIN(BJ90+BG90,BK90+BH90,BL90+BI90)</f>
        <v>0</v>
      </c>
      <c r="BN90" s="88"/>
      <c r="BO90" s="111"/>
      <c r="BP90" s="142"/>
      <c r="BQ90" s="88"/>
      <c r="BR90" s="88"/>
      <c r="BS90" s="89"/>
      <c r="BT90" s="60" t="n">
        <f aca="false">BN90/BN$2*BN$5*BT$5</f>
        <v>0</v>
      </c>
      <c r="BU90" s="60" t="n">
        <f aca="false">BO90/BO$2*BO$5*BU$5</f>
        <v>0</v>
      </c>
      <c r="BV90" s="77" t="n">
        <f aca="false">BP90/BP$2*BP$5*BV$5</f>
        <v>0</v>
      </c>
      <c r="BW90" s="61" t="n">
        <f aca="false">SUM(BT90+BQ90,BU90+BR90,BV90+BS90)-MIN(BT90+BQ90,BU90+BR90,BV90+BS90)</f>
        <v>0</v>
      </c>
      <c r="BX90" s="111"/>
      <c r="BY90" s="156"/>
      <c r="BZ90" s="125"/>
      <c r="CA90" s="88"/>
      <c r="CB90" s="89"/>
      <c r="CD90" s="60" t="n">
        <f aca="false">BX90/BX$2*BX$5*CD$5</f>
        <v>0</v>
      </c>
      <c r="CE90" s="60" t="n">
        <f aca="false">BY90/BY$2*BY$5*CE$5</f>
        <v>0</v>
      </c>
      <c r="CF90" s="60" t="n">
        <f aca="false">BZ90/BZ$2*BZ$5*CF$5</f>
        <v>0</v>
      </c>
      <c r="CG90" s="61" t="n">
        <f aca="false">SUM(CD90+CA90,CE90+CB90,CF90+CC90)-MIN(CD90+CA90,CE90+CB90,CF90+CC90)</f>
        <v>0</v>
      </c>
    </row>
    <row r="91" customFormat="false" ht="12.9" hidden="false" customHeight="true" outlineLevel="0" collapsed="false">
      <c r="A91" s="52" t="n">
        <v>84</v>
      </c>
      <c r="B91" s="57"/>
      <c r="C91" s="57"/>
      <c r="D91" s="57"/>
      <c r="E91" s="57"/>
      <c r="F91" s="57"/>
      <c r="G91" s="57"/>
      <c r="H91" s="57"/>
      <c r="I91" s="57" t="n">
        <f aca="false">D91/D$2*D$5*I$5</f>
        <v>0</v>
      </c>
      <c r="J91" s="57" t="n">
        <f aca="false">E91/E$2*E$5*J$5</f>
        <v>0</v>
      </c>
      <c r="K91" s="57" t="n">
        <f aca="false">I91/MAX(I$8:I$107)*MAX(J$8:J$107)</f>
        <v>0</v>
      </c>
      <c r="L91" s="57" t="n">
        <f aca="false">F91/F$2*F$5*L$5</f>
        <v>0</v>
      </c>
      <c r="M91" s="57" t="n">
        <f aca="false">G91/G$2*G$5*M$5</f>
        <v>0</v>
      </c>
      <c r="N91" s="57" t="n">
        <f aca="false">M91/MAX(M$8:M$107)*MAX(L$8:L$107)</f>
        <v>0</v>
      </c>
      <c r="O91" s="60"/>
      <c r="P91" s="60"/>
      <c r="Q91" s="60"/>
      <c r="R91" s="60" t="n">
        <f aca="false">MAX(J91:K91)</f>
        <v>0</v>
      </c>
      <c r="S91" s="60" t="n">
        <f aca="false">MAX(L91,N91)</f>
        <v>0</v>
      </c>
      <c r="T91" s="60" t="n">
        <f aca="false">H91/H$2*H$5*T$5</f>
        <v>0</v>
      </c>
      <c r="U91" s="61" t="n">
        <f aca="false">SUM(R91+O91,S91+P91,T91+Q91)-MIN(R91+O91,S91+P91,T91+Q91)</f>
        <v>0</v>
      </c>
      <c r="V91" s="152"/>
      <c r="W91" s="57"/>
      <c r="X91" s="57"/>
      <c r="Y91" s="57"/>
      <c r="Z91" s="57" t="n">
        <f aca="false">V91/V$2*V$5*Z$5</f>
        <v>0</v>
      </c>
      <c r="AA91" s="57" t="n">
        <f aca="false">W91/W$2*W$5*AA$5</f>
        <v>0</v>
      </c>
      <c r="AB91" s="57" t="n">
        <f aca="false">Z91/MAX(Z$8:Z$107)*MAX(AA$8:AA$107)</f>
        <v>0</v>
      </c>
      <c r="AC91" s="60"/>
      <c r="AD91" s="60"/>
      <c r="AE91" s="60"/>
      <c r="AF91" s="60" t="n">
        <f aca="false">MAX(AA91:AB91)</f>
        <v>0</v>
      </c>
      <c r="AG91" s="60" t="n">
        <f aca="false">X91/X$2*X$5*AG$5</f>
        <v>0</v>
      </c>
      <c r="AH91" s="60" t="n">
        <f aca="false">Y91/Y$2*Y$5*AH$5</f>
        <v>0</v>
      </c>
      <c r="AI91" s="61" t="n">
        <f aca="false">SUM(AF91+AC91,AG91+AD91,AH91+AE91)-MIN(AF91+AC91,AG91+AD91,AH91+AE91)</f>
        <v>0</v>
      </c>
      <c r="AJ91" s="57"/>
      <c r="AK91" s="57"/>
      <c r="AL91" s="10"/>
      <c r="AM91" s="60"/>
      <c r="AN91" s="60"/>
      <c r="AO91" s="66"/>
      <c r="AP91" s="60" t="n">
        <f aca="false">AJ91/AJ$2*AJ$5*AP$5</f>
        <v>0</v>
      </c>
      <c r="AQ91" s="60" t="n">
        <f aca="false">AK91/AK$2*AK$5*AQ$5</f>
        <v>0</v>
      </c>
      <c r="AR91" s="60" t="n">
        <f aca="false">AL91/AL$2*AL$5*AR$5</f>
        <v>0</v>
      </c>
      <c r="AS91" s="61" t="n">
        <f aca="false">SUM(AP91+AM91,AQ91+AN91,AR91+AO91)-MIN(AP91+AM91,AQ91+AN91,AR91+AO91)</f>
        <v>0</v>
      </c>
      <c r="AT91" s="102"/>
      <c r="AU91" s="88"/>
      <c r="AV91" s="88"/>
      <c r="AW91" s="88"/>
      <c r="AX91" s="88"/>
      <c r="AY91" s="89"/>
      <c r="AZ91" s="60" t="n">
        <f aca="false">AT91/AT$2*AT$5*AZ$5</f>
        <v>0</v>
      </c>
      <c r="BA91" s="60" t="n">
        <f aca="false">AU91/AU$2*AU$5*BA$5</f>
        <v>0</v>
      </c>
      <c r="BB91" s="60" t="n">
        <f aca="false">AV91/AV$2*AV$5*BB$5</f>
        <v>0</v>
      </c>
      <c r="BC91" s="61" t="n">
        <f aca="false">SUM(AZ91+AW91,BA91+AX91,BB91+AY91)-MIN(AZ91+AW91,BA91+AX91,BB91+AY91)</f>
        <v>0</v>
      </c>
      <c r="BD91" s="88"/>
      <c r="BE91" s="111"/>
      <c r="BF91" s="142"/>
      <c r="BG91" s="88"/>
      <c r="BH91" s="89"/>
      <c r="BJ91" s="60" t="n">
        <f aca="false">BD91/BD$2*BD$5*BJ$5</f>
        <v>0</v>
      </c>
      <c r="BK91" s="60" t="n">
        <f aca="false">BE91/BE$2*BE$5*BK$5</f>
        <v>0</v>
      </c>
      <c r="BL91" s="77" t="n">
        <f aca="false">BF91/BF$2*BF$5*BL$5</f>
        <v>0</v>
      </c>
      <c r="BM91" s="61" t="n">
        <f aca="false">SUM(BJ91+BG91,BK91+BH91,BL91+BI91)-MIN(BJ91+BG91,BK91+BH91,BL91+BI91)</f>
        <v>0</v>
      </c>
      <c r="BN91" s="88"/>
      <c r="BO91" s="111"/>
      <c r="BP91" s="142"/>
      <c r="BQ91" s="88"/>
      <c r="BR91" s="88"/>
      <c r="BS91" s="89"/>
      <c r="BT91" s="60" t="n">
        <f aca="false">BN91/BN$2*BN$5*BT$5</f>
        <v>0</v>
      </c>
      <c r="BU91" s="60" t="n">
        <f aca="false">BO91/BO$2*BO$5*BU$5</f>
        <v>0</v>
      </c>
      <c r="BV91" s="77" t="n">
        <f aca="false">BP91/BP$2*BP$5*BV$5</f>
        <v>0</v>
      </c>
      <c r="BW91" s="61" t="n">
        <f aca="false">SUM(BT91+BQ91,BU91+BR91,BV91+BS91)-MIN(BT91+BQ91,BU91+BR91,BV91+BS91)</f>
        <v>0</v>
      </c>
      <c r="BX91" s="111"/>
      <c r="BY91" s="156"/>
      <c r="BZ91" s="125"/>
      <c r="CA91" s="88"/>
      <c r="CB91" s="89"/>
      <c r="CD91" s="60" t="n">
        <f aca="false">BX91/BX$2*BX$5*CD$5</f>
        <v>0</v>
      </c>
      <c r="CE91" s="60" t="n">
        <f aca="false">BY91/BY$2*BY$5*CE$5</f>
        <v>0</v>
      </c>
      <c r="CF91" s="60" t="n">
        <f aca="false">BZ91/BZ$2*BZ$5*CF$5</f>
        <v>0</v>
      </c>
      <c r="CG91" s="61" t="n">
        <f aca="false">SUM(CD91+CA91,CE91+CB91,CF91+CC91)-MIN(CD91+CA91,CE91+CB91,CF91+CC91)</f>
        <v>0</v>
      </c>
    </row>
    <row r="92" customFormat="false" ht="12.9" hidden="false" customHeight="true" outlineLevel="0" collapsed="false">
      <c r="A92" s="52" t="n">
        <v>85</v>
      </c>
      <c r="B92" s="57"/>
      <c r="C92" s="57"/>
      <c r="D92" s="57"/>
      <c r="E92" s="57"/>
      <c r="F92" s="57"/>
      <c r="G92" s="57"/>
      <c r="H92" s="57"/>
      <c r="I92" s="57" t="n">
        <f aca="false">D92/D$2*D$5*I$5</f>
        <v>0</v>
      </c>
      <c r="J92" s="57" t="n">
        <f aca="false">E92/E$2*E$5*J$5</f>
        <v>0</v>
      </c>
      <c r="K92" s="57" t="n">
        <f aca="false">I92/MAX(I$8:I$107)*MAX(J$8:J$107)</f>
        <v>0</v>
      </c>
      <c r="L92" s="57" t="n">
        <f aca="false">F92/F$2*F$5*L$5</f>
        <v>0</v>
      </c>
      <c r="M92" s="57" t="n">
        <f aca="false">G92/G$2*G$5*M$5</f>
        <v>0</v>
      </c>
      <c r="N92" s="57" t="n">
        <f aca="false">M92/MAX(M$8:M$107)*MAX(L$8:L$107)</f>
        <v>0</v>
      </c>
      <c r="O92" s="60"/>
      <c r="P92" s="60"/>
      <c r="Q92" s="60"/>
      <c r="R92" s="60" t="n">
        <f aca="false">MAX(J92:K92)</f>
        <v>0</v>
      </c>
      <c r="S92" s="60" t="n">
        <f aca="false">MAX(L92,N92)</f>
        <v>0</v>
      </c>
      <c r="T92" s="60" t="n">
        <f aca="false">H92/H$2*H$5*T$5</f>
        <v>0</v>
      </c>
      <c r="U92" s="61" t="n">
        <f aca="false">SUM(R92+O92,S92+P92,T92+Q92)-MIN(R92+O92,S92+P92,T92+Q92)</f>
        <v>0</v>
      </c>
      <c r="V92" s="152"/>
      <c r="W92" s="57"/>
      <c r="X92" s="57"/>
      <c r="Y92" s="57"/>
      <c r="Z92" s="57" t="n">
        <f aca="false">V92/V$2*V$5*Z$5</f>
        <v>0</v>
      </c>
      <c r="AA92" s="57" t="n">
        <f aca="false">W92/W$2*W$5*AA$5</f>
        <v>0</v>
      </c>
      <c r="AB92" s="57" t="n">
        <f aca="false">Z92/MAX(Z$8:Z$107)*MAX(AA$8:AA$107)</f>
        <v>0</v>
      </c>
      <c r="AC92" s="60"/>
      <c r="AD92" s="60"/>
      <c r="AE92" s="60"/>
      <c r="AF92" s="60" t="n">
        <f aca="false">MAX(AA92:AB92)</f>
        <v>0</v>
      </c>
      <c r="AG92" s="60" t="n">
        <f aca="false">X92/X$2*X$5*AG$5</f>
        <v>0</v>
      </c>
      <c r="AH92" s="60" t="n">
        <f aca="false">Y92/Y$2*Y$5*AH$5</f>
        <v>0</v>
      </c>
      <c r="AI92" s="61" t="n">
        <f aca="false">SUM(AF92+AC92,AG92+AD92,AH92+AE92)-MIN(AF92+AC92,AG92+AD92,AH92+AE92)</f>
        <v>0</v>
      </c>
      <c r="AJ92" s="57"/>
      <c r="AK92" s="57"/>
      <c r="AL92" s="10"/>
      <c r="AM92" s="60"/>
      <c r="AN92" s="60"/>
      <c r="AO92" s="66"/>
      <c r="AP92" s="60" t="n">
        <f aca="false">AJ92/AJ$2*AJ$5*AP$5</f>
        <v>0</v>
      </c>
      <c r="AQ92" s="60" t="n">
        <f aca="false">AK92/AK$2*AK$5*AQ$5</f>
        <v>0</v>
      </c>
      <c r="AR92" s="60" t="n">
        <f aca="false">AL92/AL$2*AL$5*AR$5</f>
        <v>0</v>
      </c>
      <c r="AS92" s="61" t="n">
        <f aca="false">SUM(AP92+AM92,AQ92+AN92,AR92+AO92)-MIN(AP92+AM92,AQ92+AN92,AR92+AO92)</f>
        <v>0</v>
      </c>
      <c r="AT92" s="102"/>
      <c r="AU92" s="88"/>
      <c r="AV92" s="88"/>
      <c r="AW92" s="88"/>
      <c r="AX92" s="88"/>
      <c r="AY92" s="89"/>
      <c r="AZ92" s="60" t="n">
        <f aca="false">AT92/AT$2*AT$5*AZ$5</f>
        <v>0</v>
      </c>
      <c r="BA92" s="60" t="n">
        <f aca="false">AU92/AU$2*AU$5*BA$5</f>
        <v>0</v>
      </c>
      <c r="BB92" s="60" t="n">
        <f aca="false">AV92/AV$2*AV$5*BB$5</f>
        <v>0</v>
      </c>
      <c r="BC92" s="61" t="n">
        <f aca="false">SUM(AZ92+AW92,BA92+AX92,BB92+AY92)-MIN(AZ92+AW92,BA92+AX92,BB92+AY92)</f>
        <v>0</v>
      </c>
      <c r="BD92" s="88"/>
      <c r="BE92" s="111"/>
      <c r="BF92" s="142"/>
      <c r="BG92" s="88"/>
      <c r="BH92" s="89"/>
      <c r="BJ92" s="60" t="n">
        <f aca="false">BD92/BD$2*BD$5*BJ$5</f>
        <v>0</v>
      </c>
      <c r="BK92" s="60" t="n">
        <f aca="false">BE92/BE$2*BE$5*BK$5</f>
        <v>0</v>
      </c>
      <c r="BL92" s="77" t="n">
        <f aca="false">BF92/BF$2*BF$5*BL$5</f>
        <v>0</v>
      </c>
      <c r="BM92" s="61" t="n">
        <f aca="false">SUM(BJ92+BG92,BK92+BH92,BL92+BI92)-MIN(BJ92+BG92,BK92+BH92,BL92+BI92)</f>
        <v>0</v>
      </c>
      <c r="BN92" s="88"/>
      <c r="BO92" s="111"/>
      <c r="BP92" s="142"/>
      <c r="BQ92" s="88"/>
      <c r="BR92" s="88"/>
      <c r="BS92" s="89"/>
      <c r="BT92" s="60" t="n">
        <f aca="false">BN92/BN$2*BN$5*BT$5</f>
        <v>0</v>
      </c>
      <c r="BU92" s="60" t="n">
        <f aca="false">BO92/BO$2*BO$5*BU$5</f>
        <v>0</v>
      </c>
      <c r="BV92" s="77" t="n">
        <f aca="false">BP92/BP$2*BP$5*BV$5</f>
        <v>0</v>
      </c>
      <c r="BW92" s="61" t="n">
        <f aca="false">SUM(BT92+BQ92,BU92+BR92,BV92+BS92)-MIN(BT92+BQ92,BU92+BR92,BV92+BS92)</f>
        <v>0</v>
      </c>
      <c r="BX92" s="111"/>
      <c r="BY92" s="156"/>
      <c r="BZ92" s="125"/>
      <c r="CA92" s="88"/>
      <c r="CB92" s="89"/>
      <c r="CD92" s="60" t="n">
        <f aca="false">BX92/BX$2*BX$5*CD$5</f>
        <v>0</v>
      </c>
      <c r="CE92" s="60" t="n">
        <f aca="false">BY92/BY$2*BY$5*CE$5</f>
        <v>0</v>
      </c>
      <c r="CF92" s="60" t="n">
        <f aca="false">BZ92/BZ$2*BZ$5*CF$5</f>
        <v>0</v>
      </c>
      <c r="CG92" s="61" t="n">
        <f aca="false">SUM(CD92+CA92,CE92+CB92,CF92+CC92)-MIN(CD92+CA92,CE92+CB92,CF92+CC92)</f>
        <v>0</v>
      </c>
    </row>
    <row r="93" customFormat="false" ht="12.9" hidden="false" customHeight="true" outlineLevel="0" collapsed="false">
      <c r="A93" s="52" t="n">
        <v>86</v>
      </c>
      <c r="B93" s="57"/>
      <c r="C93" s="57"/>
      <c r="D93" s="57"/>
      <c r="E93" s="57"/>
      <c r="F93" s="57"/>
      <c r="G93" s="57"/>
      <c r="H93" s="57"/>
      <c r="I93" s="57" t="n">
        <f aca="false">D93/D$2*D$5*I$5</f>
        <v>0</v>
      </c>
      <c r="J93" s="57" t="n">
        <f aca="false">E93/E$2*E$5*J$5</f>
        <v>0</v>
      </c>
      <c r="K93" s="57" t="n">
        <f aca="false">I93/MAX(I$8:I$107)*MAX(J$8:J$107)</f>
        <v>0</v>
      </c>
      <c r="L93" s="57" t="n">
        <f aca="false">F93/F$2*F$5*L$5</f>
        <v>0</v>
      </c>
      <c r="M93" s="57" t="n">
        <f aca="false">G93/G$2*G$5*M$5</f>
        <v>0</v>
      </c>
      <c r="N93" s="57" t="n">
        <f aca="false">M93/MAX(M$8:M$107)*MAX(L$8:L$107)</f>
        <v>0</v>
      </c>
      <c r="O93" s="60"/>
      <c r="P93" s="60"/>
      <c r="Q93" s="60"/>
      <c r="R93" s="60" t="n">
        <f aca="false">MAX(J93:K93)</f>
        <v>0</v>
      </c>
      <c r="S93" s="60" t="n">
        <f aca="false">MAX(L93,N93)</f>
        <v>0</v>
      </c>
      <c r="T93" s="60" t="n">
        <f aca="false">H93/H$2*H$5*T$5</f>
        <v>0</v>
      </c>
      <c r="U93" s="61" t="n">
        <f aca="false">SUM(R93+O93,S93+P93,T93+Q93)-MIN(R93+O93,S93+P93,T93+Q93)</f>
        <v>0</v>
      </c>
      <c r="V93" s="152"/>
      <c r="W93" s="57"/>
      <c r="X93" s="57"/>
      <c r="Y93" s="57"/>
      <c r="Z93" s="57" t="n">
        <f aca="false">V93/V$2*V$5*Z$5</f>
        <v>0</v>
      </c>
      <c r="AA93" s="57" t="n">
        <f aca="false">W93/W$2*W$5*AA$5</f>
        <v>0</v>
      </c>
      <c r="AB93" s="57" t="n">
        <f aca="false">Z93/MAX(Z$8:Z$107)*MAX(AA$8:AA$107)</f>
        <v>0</v>
      </c>
      <c r="AC93" s="60"/>
      <c r="AD93" s="60"/>
      <c r="AE93" s="60"/>
      <c r="AF93" s="60" t="n">
        <f aca="false">MAX(AA93:AB93)</f>
        <v>0</v>
      </c>
      <c r="AG93" s="60" t="n">
        <f aca="false">X93/X$2*X$5*AG$5</f>
        <v>0</v>
      </c>
      <c r="AH93" s="60" t="n">
        <f aca="false">Y93/Y$2*Y$5*AH$5</f>
        <v>0</v>
      </c>
      <c r="AI93" s="61" t="n">
        <f aca="false">SUM(AF93+AC93,AG93+AD93,AH93+AE93)-MIN(AF93+AC93,AG93+AD93,AH93+AE93)</f>
        <v>0</v>
      </c>
      <c r="AJ93" s="57"/>
      <c r="AK93" s="57"/>
      <c r="AL93" s="10"/>
      <c r="AM93" s="60"/>
      <c r="AN93" s="60"/>
      <c r="AO93" s="66"/>
      <c r="AP93" s="60" t="n">
        <f aca="false">AJ93/AJ$2*AJ$5*AP$5</f>
        <v>0</v>
      </c>
      <c r="AQ93" s="60" t="n">
        <f aca="false">AK93/AK$2*AK$5*AQ$5</f>
        <v>0</v>
      </c>
      <c r="AR93" s="60" t="n">
        <f aca="false">AL93/AL$2*AL$5*AR$5</f>
        <v>0</v>
      </c>
      <c r="AS93" s="61" t="n">
        <f aca="false">SUM(AP93+AM93,AQ93+AN93,AR93+AO93)-MIN(AP93+AM93,AQ93+AN93,AR93+AO93)</f>
        <v>0</v>
      </c>
      <c r="AT93" s="102"/>
      <c r="AU93" s="88"/>
      <c r="AV93" s="88"/>
      <c r="AW93" s="88"/>
      <c r="AX93" s="88"/>
      <c r="AY93" s="89"/>
      <c r="AZ93" s="60" t="n">
        <f aca="false">AT93/AT$2*AT$5*AZ$5</f>
        <v>0</v>
      </c>
      <c r="BA93" s="60" t="n">
        <f aca="false">AU93/AU$2*AU$5*BA$5</f>
        <v>0</v>
      </c>
      <c r="BB93" s="60" t="n">
        <f aca="false">AV93/AV$2*AV$5*BB$5</f>
        <v>0</v>
      </c>
      <c r="BC93" s="61" t="n">
        <f aca="false">SUM(AZ93+AW93,BA93+AX93,BB93+AY93)-MIN(AZ93+AW93,BA93+AX93,BB93+AY93)</f>
        <v>0</v>
      </c>
      <c r="BD93" s="88"/>
      <c r="BE93" s="111"/>
      <c r="BF93" s="142"/>
      <c r="BG93" s="88"/>
      <c r="BH93" s="89"/>
      <c r="BJ93" s="60" t="n">
        <f aca="false">BD93/BD$2*BD$5*BJ$5</f>
        <v>0</v>
      </c>
      <c r="BK93" s="60" t="n">
        <f aca="false">BE93/BE$2*BE$5*BK$5</f>
        <v>0</v>
      </c>
      <c r="BL93" s="77" t="n">
        <f aca="false">BF93/BF$2*BF$5*BL$5</f>
        <v>0</v>
      </c>
      <c r="BM93" s="61" t="n">
        <f aca="false">SUM(BJ93+BG93,BK93+BH93,BL93+BI93)-MIN(BJ93+BG93,BK93+BH93,BL93+BI93)</f>
        <v>0</v>
      </c>
      <c r="BN93" s="88"/>
      <c r="BO93" s="111"/>
      <c r="BP93" s="142"/>
      <c r="BQ93" s="88"/>
      <c r="BR93" s="88"/>
      <c r="BS93" s="89"/>
      <c r="BT93" s="60" t="n">
        <f aca="false">BN93/BN$2*BN$5*BT$5</f>
        <v>0</v>
      </c>
      <c r="BU93" s="60" t="n">
        <f aca="false">BO93/BO$2*BO$5*BU$5</f>
        <v>0</v>
      </c>
      <c r="BV93" s="77" t="n">
        <f aca="false">BP93/BP$2*BP$5*BV$5</f>
        <v>0</v>
      </c>
      <c r="BW93" s="61" t="n">
        <f aca="false">SUM(BT93+BQ93,BU93+BR93,BV93+BS93)-MIN(BT93+BQ93,BU93+BR93,BV93+BS93)</f>
        <v>0</v>
      </c>
      <c r="BX93" s="111"/>
      <c r="BY93" s="156"/>
      <c r="BZ93" s="125"/>
      <c r="CA93" s="88"/>
      <c r="CB93" s="89"/>
      <c r="CD93" s="60" t="n">
        <f aca="false">BX93/BX$2*BX$5*CD$5</f>
        <v>0</v>
      </c>
      <c r="CE93" s="60" t="n">
        <f aca="false">BY93/BY$2*BY$5*CE$5</f>
        <v>0</v>
      </c>
      <c r="CF93" s="60" t="n">
        <f aca="false">BZ93/BZ$2*BZ$5*CF$5</f>
        <v>0</v>
      </c>
      <c r="CG93" s="61" t="n">
        <f aca="false">SUM(CD93+CA93,CE93+CB93,CF93+CC93)-MIN(CD93+CA93,CE93+CB93,CF93+CC93)</f>
        <v>0</v>
      </c>
    </row>
    <row r="94" customFormat="false" ht="12.9" hidden="false" customHeight="true" outlineLevel="0" collapsed="false">
      <c r="A94" s="52" t="n">
        <v>87</v>
      </c>
      <c r="B94" s="57"/>
      <c r="C94" s="57"/>
      <c r="D94" s="57"/>
      <c r="E94" s="57"/>
      <c r="F94" s="57"/>
      <c r="G94" s="57"/>
      <c r="H94" s="57"/>
      <c r="I94" s="57" t="n">
        <f aca="false">D94/D$2*D$5*I$5</f>
        <v>0</v>
      </c>
      <c r="J94" s="57" t="n">
        <f aca="false">E94/E$2*E$5*J$5</f>
        <v>0</v>
      </c>
      <c r="K94" s="57" t="n">
        <f aca="false">I94/MAX(I$8:I$107)*MAX(J$8:J$107)</f>
        <v>0</v>
      </c>
      <c r="L94" s="57" t="n">
        <f aca="false">F94/F$2*F$5*L$5</f>
        <v>0</v>
      </c>
      <c r="M94" s="57" t="n">
        <f aca="false">G94/G$2*G$5*M$5</f>
        <v>0</v>
      </c>
      <c r="N94" s="57" t="n">
        <f aca="false">M94/MAX(M$8:M$107)*MAX(L$8:L$107)</f>
        <v>0</v>
      </c>
      <c r="O94" s="60"/>
      <c r="P94" s="60"/>
      <c r="Q94" s="60"/>
      <c r="R94" s="60" t="n">
        <f aca="false">MAX(J94:K94)</f>
        <v>0</v>
      </c>
      <c r="S94" s="60" t="n">
        <f aca="false">MAX(L94,N94)</f>
        <v>0</v>
      </c>
      <c r="T94" s="60" t="n">
        <f aca="false">H94/H$2*H$5*T$5</f>
        <v>0</v>
      </c>
      <c r="U94" s="61" t="n">
        <f aca="false">SUM(R94+O94,S94+P94,T94+Q94)-MIN(R94+O94,S94+P94,T94+Q94)</f>
        <v>0</v>
      </c>
      <c r="V94" s="152"/>
      <c r="W94" s="57"/>
      <c r="X94" s="57"/>
      <c r="Y94" s="57"/>
      <c r="Z94" s="57" t="n">
        <f aca="false">V94/V$2*V$5*Z$5</f>
        <v>0</v>
      </c>
      <c r="AA94" s="57" t="n">
        <f aca="false">W94/W$2*W$5*AA$5</f>
        <v>0</v>
      </c>
      <c r="AB94" s="57" t="n">
        <f aca="false">Z94/MAX(Z$8:Z$107)*MAX(AA$8:AA$107)</f>
        <v>0</v>
      </c>
      <c r="AC94" s="60"/>
      <c r="AD94" s="60"/>
      <c r="AE94" s="60"/>
      <c r="AF94" s="60" t="n">
        <f aca="false">MAX(AA94:AB94)</f>
        <v>0</v>
      </c>
      <c r="AG94" s="60" t="n">
        <f aca="false">X94/X$2*X$5*AG$5</f>
        <v>0</v>
      </c>
      <c r="AH94" s="60" t="n">
        <f aca="false">Y94/Y$2*Y$5*AH$5</f>
        <v>0</v>
      </c>
      <c r="AI94" s="61" t="n">
        <f aca="false">SUM(AF94+AC94,AG94+AD94,AH94+AE94)-MIN(AF94+AC94,AG94+AD94,AH94+AE94)</f>
        <v>0</v>
      </c>
      <c r="AJ94" s="57"/>
      <c r="AK94" s="57"/>
      <c r="AL94" s="10"/>
      <c r="AM94" s="60"/>
      <c r="AN94" s="60"/>
      <c r="AO94" s="66"/>
      <c r="AP94" s="60" t="n">
        <f aca="false">AJ94/AJ$2*AJ$5*AP$5</f>
        <v>0</v>
      </c>
      <c r="AQ94" s="60" t="n">
        <f aca="false">AK94/AK$2*AK$5*AQ$5</f>
        <v>0</v>
      </c>
      <c r="AR94" s="60" t="n">
        <f aca="false">AL94/AL$2*AL$5*AR$5</f>
        <v>0</v>
      </c>
      <c r="AS94" s="61" t="n">
        <f aca="false">SUM(AP94+AM94,AQ94+AN94,AR94+AO94)-MIN(AP94+AM94,AQ94+AN94,AR94+AO94)</f>
        <v>0</v>
      </c>
      <c r="AT94" s="102"/>
      <c r="AU94" s="88"/>
      <c r="AV94" s="88"/>
      <c r="AW94" s="88"/>
      <c r="AX94" s="88"/>
      <c r="AY94" s="89"/>
      <c r="AZ94" s="60" t="n">
        <f aca="false">AT94/AT$2*AT$5*AZ$5</f>
        <v>0</v>
      </c>
      <c r="BA94" s="60" t="n">
        <f aca="false">AU94/AU$2*AU$5*BA$5</f>
        <v>0</v>
      </c>
      <c r="BB94" s="60" t="n">
        <f aca="false">AV94/AV$2*AV$5*BB$5</f>
        <v>0</v>
      </c>
      <c r="BC94" s="61" t="n">
        <f aca="false">SUM(AZ94+AW94,BA94+AX94,BB94+AY94)-MIN(AZ94+AW94,BA94+AX94,BB94+AY94)</f>
        <v>0</v>
      </c>
      <c r="BD94" s="88"/>
      <c r="BE94" s="111"/>
      <c r="BF94" s="142"/>
      <c r="BG94" s="88"/>
      <c r="BH94" s="89"/>
      <c r="BJ94" s="60" t="n">
        <f aca="false">BD94/BD$2*BD$5*BJ$5</f>
        <v>0</v>
      </c>
      <c r="BK94" s="60" t="n">
        <f aca="false">BE94/BE$2*BE$5*BK$5</f>
        <v>0</v>
      </c>
      <c r="BL94" s="77" t="n">
        <f aca="false">BF94/BF$2*BF$5*BL$5</f>
        <v>0</v>
      </c>
      <c r="BM94" s="61" t="n">
        <f aca="false">SUM(BJ94+BG94,BK94+BH94,BL94+BI94)-MIN(BJ94+BG94,BK94+BH94,BL94+BI94)</f>
        <v>0</v>
      </c>
      <c r="BN94" s="88"/>
      <c r="BO94" s="111"/>
      <c r="BP94" s="142"/>
      <c r="BQ94" s="88"/>
      <c r="BR94" s="88"/>
      <c r="BS94" s="89"/>
      <c r="BT94" s="60" t="n">
        <f aca="false">BN94/BN$2*BN$5*BT$5</f>
        <v>0</v>
      </c>
      <c r="BU94" s="60" t="n">
        <f aca="false">BO94/BO$2*BO$5*BU$5</f>
        <v>0</v>
      </c>
      <c r="BV94" s="77" t="n">
        <f aca="false">BP94/BP$2*BP$5*BV$5</f>
        <v>0</v>
      </c>
      <c r="BW94" s="61" t="n">
        <f aca="false">SUM(BT94+BQ94,BU94+BR94,BV94+BS94)-MIN(BT94+BQ94,BU94+BR94,BV94+BS94)</f>
        <v>0</v>
      </c>
      <c r="BX94" s="111"/>
      <c r="BY94" s="156"/>
      <c r="BZ94" s="125"/>
      <c r="CA94" s="88"/>
      <c r="CB94" s="89"/>
      <c r="CD94" s="60" t="n">
        <f aca="false">BX94/BX$2*BX$5*CD$5</f>
        <v>0</v>
      </c>
      <c r="CE94" s="60" t="n">
        <f aca="false">BY94/BY$2*BY$5*CE$5</f>
        <v>0</v>
      </c>
      <c r="CF94" s="60" t="n">
        <f aca="false">BZ94/BZ$2*BZ$5*CF$5</f>
        <v>0</v>
      </c>
      <c r="CG94" s="61" t="n">
        <f aca="false">SUM(CD94+CA94,CE94+CB94,CF94+CC94)-MIN(CD94+CA94,CE94+CB94,CF94+CC94)</f>
        <v>0</v>
      </c>
    </row>
    <row r="95" customFormat="false" ht="12.9" hidden="false" customHeight="true" outlineLevel="0" collapsed="false">
      <c r="A95" s="52" t="n">
        <v>88</v>
      </c>
      <c r="B95" s="57"/>
      <c r="C95" s="57"/>
      <c r="D95" s="57"/>
      <c r="E95" s="57"/>
      <c r="F95" s="57"/>
      <c r="G95" s="57"/>
      <c r="H95" s="57"/>
      <c r="I95" s="57" t="n">
        <f aca="false">D95/D$2*D$5*I$5</f>
        <v>0</v>
      </c>
      <c r="J95" s="57" t="n">
        <f aca="false">E95/E$2*E$5*J$5</f>
        <v>0</v>
      </c>
      <c r="K95" s="57" t="n">
        <f aca="false">I95/MAX(I$8:I$107)*MAX(J$8:J$107)</f>
        <v>0</v>
      </c>
      <c r="L95" s="57" t="n">
        <f aca="false">F95/F$2*F$5*L$5</f>
        <v>0</v>
      </c>
      <c r="M95" s="57" t="n">
        <f aca="false">G95/G$2*G$5*M$5</f>
        <v>0</v>
      </c>
      <c r="N95" s="57" t="n">
        <f aca="false">M95/MAX(M$8:M$107)*MAX(L$8:L$107)</f>
        <v>0</v>
      </c>
      <c r="O95" s="60"/>
      <c r="P95" s="60"/>
      <c r="Q95" s="60"/>
      <c r="R95" s="60" t="n">
        <f aca="false">MAX(J95:K95)</f>
        <v>0</v>
      </c>
      <c r="S95" s="60" t="n">
        <f aca="false">MAX(L95,N95)</f>
        <v>0</v>
      </c>
      <c r="T95" s="60" t="n">
        <f aca="false">H95/H$2*H$5*T$5</f>
        <v>0</v>
      </c>
      <c r="U95" s="61" t="n">
        <f aca="false">SUM(R95+O95,S95+P95,T95+Q95)-MIN(R95+O95,S95+P95,T95+Q95)</f>
        <v>0</v>
      </c>
      <c r="V95" s="152"/>
      <c r="W95" s="57"/>
      <c r="X95" s="57"/>
      <c r="Y95" s="57"/>
      <c r="Z95" s="57" t="n">
        <f aca="false">V95/V$2*V$5*Z$5</f>
        <v>0</v>
      </c>
      <c r="AA95" s="57" t="n">
        <f aca="false">W95/W$2*W$5*AA$5</f>
        <v>0</v>
      </c>
      <c r="AB95" s="57" t="n">
        <f aca="false">Z95/MAX(Z$8:Z$107)*MAX(AA$8:AA$107)</f>
        <v>0</v>
      </c>
      <c r="AC95" s="60"/>
      <c r="AD95" s="60"/>
      <c r="AE95" s="60"/>
      <c r="AF95" s="60" t="n">
        <f aca="false">MAX(AA95:AB95)</f>
        <v>0</v>
      </c>
      <c r="AG95" s="60" t="n">
        <f aca="false">X95/X$2*X$5*AG$5</f>
        <v>0</v>
      </c>
      <c r="AH95" s="60" t="n">
        <f aca="false">Y95/Y$2*Y$5*AH$5</f>
        <v>0</v>
      </c>
      <c r="AI95" s="61" t="n">
        <f aca="false">SUM(AF95+AC95,AG95+AD95,AH95+AE95)-MIN(AF95+AC95,AG95+AD95,AH95+AE95)</f>
        <v>0</v>
      </c>
      <c r="AJ95" s="57"/>
      <c r="AK95" s="57"/>
      <c r="AL95" s="10"/>
      <c r="AM95" s="60"/>
      <c r="AN95" s="60"/>
      <c r="AO95" s="66"/>
      <c r="AP95" s="60" t="n">
        <f aca="false">AJ95/AJ$2*AJ$5*AP$5</f>
        <v>0</v>
      </c>
      <c r="AQ95" s="60" t="n">
        <f aca="false">AK95/AK$2*AK$5*AQ$5</f>
        <v>0</v>
      </c>
      <c r="AR95" s="60" t="n">
        <f aca="false">AL95/AL$2*AL$5*AR$5</f>
        <v>0</v>
      </c>
      <c r="AS95" s="61" t="n">
        <f aca="false">SUM(AP95+AM95,AQ95+AN95,AR95+AO95)-MIN(AP95+AM95,AQ95+AN95,AR95+AO95)</f>
        <v>0</v>
      </c>
      <c r="AT95" s="102"/>
      <c r="AU95" s="88"/>
      <c r="AV95" s="88"/>
      <c r="AW95" s="88"/>
      <c r="AX95" s="88"/>
      <c r="AY95" s="89"/>
      <c r="AZ95" s="60" t="n">
        <f aca="false">AT95/AT$2*AT$5*AZ$5</f>
        <v>0</v>
      </c>
      <c r="BA95" s="60" t="n">
        <f aca="false">AU95/AU$2*AU$5*BA$5</f>
        <v>0</v>
      </c>
      <c r="BB95" s="60" t="n">
        <f aca="false">AV95/AV$2*AV$5*BB$5</f>
        <v>0</v>
      </c>
      <c r="BC95" s="61" t="n">
        <f aca="false">SUM(AZ95+AW95,BA95+AX95,BB95+AY95)-MIN(AZ95+AW95,BA95+AX95,BB95+AY95)</f>
        <v>0</v>
      </c>
      <c r="BD95" s="88"/>
      <c r="BE95" s="111"/>
      <c r="BF95" s="142"/>
      <c r="BG95" s="88"/>
      <c r="BH95" s="89"/>
      <c r="BJ95" s="60" t="n">
        <f aca="false">BD95/BD$2*BD$5*BJ$5</f>
        <v>0</v>
      </c>
      <c r="BK95" s="60" t="n">
        <f aca="false">BE95/BE$2*BE$5*BK$5</f>
        <v>0</v>
      </c>
      <c r="BL95" s="77" t="n">
        <f aca="false">BF95/BF$2*BF$5*BL$5</f>
        <v>0</v>
      </c>
      <c r="BM95" s="61" t="n">
        <f aca="false">SUM(BJ95+BG95,BK95+BH95,BL95+BI95)-MIN(BJ95+BG95,BK95+BH95,BL95+BI95)</f>
        <v>0</v>
      </c>
      <c r="BN95" s="88"/>
      <c r="BO95" s="111"/>
      <c r="BP95" s="142"/>
      <c r="BQ95" s="88"/>
      <c r="BR95" s="88"/>
      <c r="BS95" s="89"/>
      <c r="BT95" s="60" t="n">
        <f aca="false">BN95/BN$2*BN$5*BT$5</f>
        <v>0</v>
      </c>
      <c r="BU95" s="60" t="n">
        <f aca="false">BO95/BO$2*BO$5*BU$5</f>
        <v>0</v>
      </c>
      <c r="BV95" s="77" t="n">
        <f aca="false">BP95/BP$2*BP$5*BV$5</f>
        <v>0</v>
      </c>
      <c r="BW95" s="61" t="n">
        <f aca="false">SUM(BT95+BQ95,BU95+BR95,BV95+BS95)-MIN(BT95+BQ95,BU95+BR95,BV95+BS95)</f>
        <v>0</v>
      </c>
      <c r="BX95" s="111"/>
      <c r="BY95" s="156"/>
      <c r="BZ95" s="125"/>
      <c r="CA95" s="88"/>
      <c r="CB95" s="89"/>
      <c r="CD95" s="60" t="n">
        <f aca="false">BX95/BX$2*BX$5*CD$5</f>
        <v>0</v>
      </c>
      <c r="CE95" s="60" t="n">
        <f aca="false">BY95/BY$2*BY$5*CE$5</f>
        <v>0</v>
      </c>
      <c r="CF95" s="60" t="n">
        <f aca="false">BZ95/BZ$2*BZ$5*CF$5</f>
        <v>0</v>
      </c>
      <c r="CG95" s="61" t="n">
        <f aca="false">SUM(CD95+CA95,CE95+CB95,CF95+CC95)-MIN(CD95+CA95,CE95+CB95,CF95+CC95)</f>
        <v>0</v>
      </c>
    </row>
    <row r="96" customFormat="false" ht="12.9" hidden="false" customHeight="true" outlineLevel="0" collapsed="false">
      <c r="A96" s="52" t="n">
        <v>89</v>
      </c>
      <c r="B96" s="57"/>
      <c r="C96" s="57"/>
      <c r="D96" s="57"/>
      <c r="E96" s="57"/>
      <c r="F96" s="57"/>
      <c r="G96" s="57"/>
      <c r="H96" s="57"/>
      <c r="I96" s="57" t="n">
        <f aca="false">D96/D$2*D$5*I$5</f>
        <v>0</v>
      </c>
      <c r="J96" s="57" t="n">
        <f aca="false">E96/E$2*E$5*J$5</f>
        <v>0</v>
      </c>
      <c r="K96" s="57" t="n">
        <f aca="false">I96/MAX(I$8:I$107)*MAX(J$8:J$107)</f>
        <v>0</v>
      </c>
      <c r="L96" s="57" t="n">
        <f aca="false">F96/F$2*F$5*L$5</f>
        <v>0</v>
      </c>
      <c r="M96" s="57" t="n">
        <f aca="false">G96/G$2*G$5*M$5</f>
        <v>0</v>
      </c>
      <c r="N96" s="57" t="n">
        <f aca="false">M96/MAX(M$8:M$107)*MAX(L$8:L$107)</f>
        <v>0</v>
      </c>
      <c r="O96" s="60"/>
      <c r="P96" s="60"/>
      <c r="Q96" s="60"/>
      <c r="R96" s="60" t="n">
        <f aca="false">MAX(J96:K96)</f>
        <v>0</v>
      </c>
      <c r="S96" s="60" t="n">
        <f aca="false">MAX(L96,N96)</f>
        <v>0</v>
      </c>
      <c r="T96" s="60" t="n">
        <f aca="false">H96/H$2*H$5*T$5</f>
        <v>0</v>
      </c>
      <c r="U96" s="61" t="n">
        <f aca="false">SUM(R96+O96,S96+P96,T96+Q96)-MIN(R96+O96,S96+P96,T96+Q96)</f>
        <v>0</v>
      </c>
      <c r="V96" s="152"/>
      <c r="W96" s="57"/>
      <c r="X96" s="57"/>
      <c r="Y96" s="57"/>
      <c r="Z96" s="57" t="n">
        <f aca="false">V96/V$2*V$5*Z$5</f>
        <v>0</v>
      </c>
      <c r="AA96" s="57" t="n">
        <f aca="false">W96/W$2*W$5*AA$5</f>
        <v>0</v>
      </c>
      <c r="AB96" s="57" t="n">
        <f aca="false">Z96/MAX(Z$8:Z$107)*MAX(AA$8:AA$107)</f>
        <v>0</v>
      </c>
      <c r="AC96" s="60"/>
      <c r="AD96" s="60"/>
      <c r="AE96" s="60"/>
      <c r="AF96" s="60" t="n">
        <f aca="false">MAX(AA96:AB96)</f>
        <v>0</v>
      </c>
      <c r="AG96" s="60" t="n">
        <f aca="false">X96/X$2*X$5*AG$5</f>
        <v>0</v>
      </c>
      <c r="AH96" s="60" t="n">
        <f aca="false">Y96/Y$2*Y$5*AH$5</f>
        <v>0</v>
      </c>
      <c r="AI96" s="61" t="n">
        <f aca="false">SUM(AF96+AC96,AG96+AD96,AH96+AE96)-MIN(AF96+AC96,AG96+AD96,AH96+AE96)</f>
        <v>0</v>
      </c>
      <c r="AJ96" s="57"/>
      <c r="AK96" s="57"/>
      <c r="AL96" s="10"/>
      <c r="AM96" s="60"/>
      <c r="AN96" s="60"/>
      <c r="AO96" s="66"/>
      <c r="AP96" s="60" t="n">
        <f aca="false">AJ96/AJ$2*AJ$5*AP$5</f>
        <v>0</v>
      </c>
      <c r="AQ96" s="60" t="n">
        <f aca="false">AK96/AK$2*AK$5*AQ$5</f>
        <v>0</v>
      </c>
      <c r="AR96" s="60" t="n">
        <f aca="false">AL96/AL$2*AL$5*AR$5</f>
        <v>0</v>
      </c>
      <c r="AS96" s="61" t="n">
        <f aca="false">SUM(AP96+AM96,AQ96+AN96,AR96+AO96)-MIN(AP96+AM96,AQ96+AN96,AR96+AO96)</f>
        <v>0</v>
      </c>
      <c r="AT96" s="102"/>
      <c r="AU96" s="88"/>
      <c r="AV96" s="88"/>
      <c r="AW96" s="88"/>
      <c r="AX96" s="88"/>
      <c r="AY96" s="89"/>
      <c r="AZ96" s="60" t="n">
        <f aca="false">AT96/AT$2*AT$5*AZ$5</f>
        <v>0</v>
      </c>
      <c r="BA96" s="60" t="n">
        <f aca="false">AU96/AU$2*AU$5*BA$5</f>
        <v>0</v>
      </c>
      <c r="BB96" s="60" t="n">
        <f aca="false">AV96/AV$2*AV$5*BB$5</f>
        <v>0</v>
      </c>
      <c r="BC96" s="61" t="n">
        <f aca="false">SUM(AZ96+AW96,BA96+AX96,BB96+AY96)-MIN(AZ96+AW96,BA96+AX96,BB96+AY96)</f>
        <v>0</v>
      </c>
      <c r="BD96" s="88"/>
      <c r="BE96" s="111"/>
      <c r="BF96" s="142"/>
      <c r="BG96" s="88"/>
      <c r="BH96" s="89"/>
      <c r="BJ96" s="60" t="n">
        <f aca="false">BD96/BD$2*BD$5*BJ$5</f>
        <v>0</v>
      </c>
      <c r="BK96" s="60" t="n">
        <f aca="false">BE96/BE$2*BE$5*BK$5</f>
        <v>0</v>
      </c>
      <c r="BL96" s="77" t="n">
        <f aca="false">BF96/BF$2*BF$5*BL$5</f>
        <v>0</v>
      </c>
      <c r="BM96" s="61" t="n">
        <f aca="false">SUM(BJ96+BG96,BK96+BH96,BL96+BI96)-MIN(BJ96+BG96,BK96+BH96,BL96+BI96)</f>
        <v>0</v>
      </c>
      <c r="BN96" s="88"/>
      <c r="BO96" s="111"/>
      <c r="BP96" s="142"/>
      <c r="BQ96" s="88"/>
      <c r="BR96" s="88"/>
      <c r="BS96" s="89"/>
      <c r="BT96" s="60" t="n">
        <f aca="false">BN96/BN$2*BN$5*BT$5</f>
        <v>0</v>
      </c>
      <c r="BU96" s="60" t="n">
        <f aca="false">BO96/BO$2*BO$5*BU$5</f>
        <v>0</v>
      </c>
      <c r="BV96" s="77" t="n">
        <f aca="false">BP96/BP$2*BP$5*BV$5</f>
        <v>0</v>
      </c>
      <c r="BW96" s="61" t="n">
        <f aca="false">SUM(BT96+BQ96,BU96+BR96,BV96+BS96)-MIN(BT96+BQ96,BU96+BR96,BV96+BS96)</f>
        <v>0</v>
      </c>
      <c r="BX96" s="111"/>
      <c r="BY96" s="156"/>
      <c r="BZ96" s="125"/>
      <c r="CA96" s="88"/>
      <c r="CB96" s="89"/>
      <c r="CD96" s="60" t="n">
        <f aca="false">BX96/BX$2*BX$5*CD$5</f>
        <v>0</v>
      </c>
      <c r="CE96" s="60" t="n">
        <f aca="false">BY96/BY$2*BY$5*CE$5</f>
        <v>0</v>
      </c>
      <c r="CF96" s="60" t="n">
        <f aca="false">BZ96/BZ$2*BZ$5*CF$5</f>
        <v>0</v>
      </c>
      <c r="CG96" s="61" t="n">
        <f aca="false">SUM(CD96+CA96,CE96+CB96,CF96+CC96)-MIN(CD96+CA96,CE96+CB96,CF96+CC96)</f>
        <v>0</v>
      </c>
    </row>
    <row r="97" customFormat="false" ht="12.9" hidden="false" customHeight="true" outlineLevel="0" collapsed="false">
      <c r="A97" s="52" t="n">
        <v>90</v>
      </c>
      <c r="B97" s="57"/>
      <c r="C97" s="57"/>
      <c r="D97" s="57"/>
      <c r="E97" s="57"/>
      <c r="F97" s="57"/>
      <c r="G97" s="57"/>
      <c r="H97" s="57"/>
      <c r="I97" s="57" t="n">
        <f aca="false">D97/D$2*D$5*I$5</f>
        <v>0</v>
      </c>
      <c r="J97" s="57" t="n">
        <f aca="false">E97/E$2*E$5*J$5</f>
        <v>0</v>
      </c>
      <c r="K97" s="57" t="n">
        <f aca="false">I97/MAX(I$8:I$107)*MAX(J$8:J$107)</f>
        <v>0</v>
      </c>
      <c r="L97" s="57" t="n">
        <f aca="false">F97/F$2*F$5*L$5</f>
        <v>0</v>
      </c>
      <c r="M97" s="57" t="n">
        <f aca="false">G97/G$2*G$5*M$5</f>
        <v>0</v>
      </c>
      <c r="N97" s="57" t="n">
        <f aca="false">M97/MAX(M$8:M$107)*MAX(L$8:L$107)</f>
        <v>0</v>
      </c>
      <c r="O97" s="60"/>
      <c r="P97" s="60"/>
      <c r="Q97" s="60"/>
      <c r="R97" s="60" t="n">
        <f aca="false">MAX(J97:K97)</f>
        <v>0</v>
      </c>
      <c r="S97" s="60" t="n">
        <f aca="false">MAX(L97,N97)</f>
        <v>0</v>
      </c>
      <c r="T97" s="60" t="n">
        <f aca="false">H97/H$2*H$5*T$5</f>
        <v>0</v>
      </c>
      <c r="U97" s="61" t="n">
        <f aca="false">SUM(R97+O97,S97+P97,T97+Q97)-MIN(R97+O97,S97+P97,T97+Q97)</f>
        <v>0</v>
      </c>
      <c r="V97" s="152"/>
      <c r="W97" s="57"/>
      <c r="X97" s="57"/>
      <c r="Y97" s="57"/>
      <c r="Z97" s="57" t="n">
        <f aca="false">V97/V$2*V$5*Z$5</f>
        <v>0</v>
      </c>
      <c r="AA97" s="57" t="n">
        <f aca="false">W97/W$2*W$5*AA$5</f>
        <v>0</v>
      </c>
      <c r="AB97" s="57" t="n">
        <f aca="false">Z97/MAX(Z$8:Z$107)*MAX(AA$8:AA$107)</f>
        <v>0</v>
      </c>
      <c r="AC97" s="60"/>
      <c r="AD97" s="60"/>
      <c r="AE97" s="60"/>
      <c r="AF97" s="60" t="n">
        <f aca="false">MAX(AA97:AB97)</f>
        <v>0</v>
      </c>
      <c r="AG97" s="60" t="n">
        <f aca="false">X97/X$2*X$5*AG$5</f>
        <v>0</v>
      </c>
      <c r="AH97" s="60" t="n">
        <f aca="false">Y97/Y$2*Y$5*AH$5</f>
        <v>0</v>
      </c>
      <c r="AI97" s="61" t="n">
        <f aca="false">SUM(AF97+AC97,AG97+AD97,AH97+AE97)-MIN(AF97+AC97,AG97+AD97,AH97+AE97)</f>
        <v>0</v>
      </c>
      <c r="AJ97" s="57"/>
      <c r="AK97" s="57"/>
      <c r="AL97" s="10"/>
      <c r="AM97" s="60"/>
      <c r="AN97" s="60"/>
      <c r="AO97" s="66"/>
      <c r="AP97" s="60" t="n">
        <f aca="false">AJ97/AJ$2*AJ$5*AP$5</f>
        <v>0</v>
      </c>
      <c r="AQ97" s="60" t="n">
        <f aca="false">AK97/AK$2*AK$5*AQ$5</f>
        <v>0</v>
      </c>
      <c r="AR97" s="60" t="n">
        <f aca="false">AL97/AL$2*AL$5*AR$5</f>
        <v>0</v>
      </c>
      <c r="AS97" s="61" t="n">
        <f aca="false">SUM(AP97+AM97,AQ97+AN97,AR97+AO97)-MIN(AP97+AM97,AQ97+AN97,AR97+AO97)</f>
        <v>0</v>
      </c>
      <c r="AT97" s="102"/>
      <c r="AU97" s="88"/>
      <c r="AV97" s="88"/>
      <c r="AW97" s="88"/>
      <c r="AX97" s="88"/>
      <c r="AY97" s="89"/>
      <c r="AZ97" s="60" t="n">
        <f aca="false">AT97/AT$2*AT$5*AZ$5</f>
        <v>0</v>
      </c>
      <c r="BA97" s="60" t="n">
        <f aca="false">AU97/AU$2*AU$5*BA$5</f>
        <v>0</v>
      </c>
      <c r="BB97" s="60" t="n">
        <f aca="false">AV97/AV$2*AV$5*BB$5</f>
        <v>0</v>
      </c>
      <c r="BC97" s="61" t="n">
        <f aca="false">SUM(AZ97+AW97,BA97+AX97,BB97+AY97)-MIN(AZ97+AW97,BA97+AX97,BB97+AY97)</f>
        <v>0</v>
      </c>
      <c r="BD97" s="88"/>
      <c r="BE97" s="111"/>
      <c r="BF97" s="142"/>
      <c r="BG97" s="88"/>
      <c r="BH97" s="89"/>
      <c r="BJ97" s="60" t="n">
        <f aca="false">BD97/BD$2*BD$5*BJ$5</f>
        <v>0</v>
      </c>
      <c r="BK97" s="60" t="n">
        <f aca="false">BE97/BE$2*BE$5*BK$5</f>
        <v>0</v>
      </c>
      <c r="BL97" s="77" t="n">
        <f aca="false">BF97/BF$2*BF$5*BL$5</f>
        <v>0</v>
      </c>
      <c r="BM97" s="61" t="n">
        <f aca="false">SUM(BJ97+BG97,BK97+BH97,BL97+BI97)-MIN(BJ97+BG97,BK97+BH97,BL97+BI97)</f>
        <v>0</v>
      </c>
      <c r="BN97" s="88"/>
      <c r="BO97" s="111"/>
      <c r="BP97" s="142"/>
      <c r="BQ97" s="88"/>
      <c r="BR97" s="88"/>
      <c r="BS97" s="89"/>
      <c r="BT97" s="60" t="n">
        <f aca="false">BN97/BN$2*BN$5*BT$5</f>
        <v>0</v>
      </c>
      <c r="BU97" s="60" t="n">
        <f aca="false">BO97/BO$2*BO$5*BU$5</f>
        <v>0</v>
      </c>
      <c r="BV97" s="77" t="n">
        <f aca="false">BP97/BP$2*BP$5*BV$5</f>
        <v>0</v>
      </c>
      <c r="BW97" s="61" t="n">
        <f aca="false">SUM(BT97+BQ97,BU97+BR97,BV97+BS97)-MIN(BT97+BQ97,BU97+BR97,BV97+BS97)</f>
        <v>0</v>
      </c>
      <c r="BX97" s="111"/>
      <c r="BY97" s="156"/>
      <c r="BZ97" s="125"/>
      <c r="CA97" s="88"/>
      <c r="CB97" s="89"/>
      <c r="CD97" s="60" t="n">
        <f aca="false">BX97/BX$2*BX$5*CD$5</f>
        <v>0</v>
      </c>
      <c r="CE97" s="60" t="n">
        <f aca="false">BY97/BY$2*BY$5*CE$5</f>
        <v>0</v>
      </c>
      <c r="CF97" s="60" t="n">
        <f aca="false">BZ97/BZ$2*BZ$5*CF$5</f>
        <v>0</v>
      </c>
      <c r="CG97" s="61" t="n">
        <f aca="false">SUM(CD97+CA97,CE97+CB97,CF97+CC97)-MIN(CD97+CA97,CE97+CB97,CF97+CC97)</f>
        <v>0</v>
      </c>
    </row>
    <row r="98" customFormat="false" ht="12.9" hidden="false" customHeight="true" outlineLevel="0" collapsed="false">
      <c r="A98" s="52" t="n">
        <v>91</v>
      </c>
      <c r="B98" s="57"/>
      <c r="C98" s="57"/>
      <c r="D98" s="57"/>
      <c r="E98" s="57"/>
      <c r="F98" s="57"/>
      <c r="G98" s="57"/>
      <c r="H98" s="57"/>
      <c r="I98" s="57" t="n">
        <f aca="false">D98/D$2*D$5*I$5</f>
        <v>0</v>
      </c>
      <c r="J98" s="57" t="n">
        <f aca="false">E98/E$2*E$5*J$5</f>
        <v>0</v>
      </c>
      <c r="K98" s="57" t="n">
        <f aca="false">I98/MAX(I$8:I$107)*MAX(J$8:J$107)</f>
        <v>0</v>
      </c>
      <c r="L98" s="57" t="n">
        <f aca="false">F98/F$2*F$5*L$5</f>
        <v>0</v>
      </c>
      <c r="M98" s="57" t="n">
        <f aca="false">G98/G$2*G$5*M$5</f>
        <v>0</v>
      </c>
      <c r="N98" s="57" t="n">
        <f aca="false">M98/MAX(M$8:M$107)*MAX(L$8:L$107)</f>
        <v>0</v>
      </c>
      <c r="O98" s="60"/>
      <c r="P98" s="60"/>
      <c r="Q98" s="60"/>
      <c r="R98" s="60" t="n">
        <f aca="false">MAX(J98:K98)</f>
        <v>0</v>
      </c>
      <c r="S98" s="60" t="n">
        <f aca="false">MAX(L98,N98)</f>
        <v>0</v>
      </c>
      <c r="T98" s="60" t="n">
        <f aca="false">H98/H$2*H$5*T$5</f>
        <v>0</v>
      </c>
      <c r="U98" s="61" t="n">
        <f aca="false">SUM(R98+O98,S98+P98,T98+Q98)-MIN(R98+O98,S98+P98,T98+Q98)</f>
        <v>0</v>
      </c>
      <c r="V98" s="152"/>
      <c r="W98" s="57"/>
      <c r="X98" s="57"/>
      <c r="Y98" s="57"/>
      <c r="Z98" s="57" t="n">
        <f aca="false">V98/V$2*V$5*Z$5</f>
        <v>0</v>
      </c>
      <c r="AA98" s="57" t="n">
        <f aca="false">W98/W$2*W$5*AA$5</f>
        <v>0</v>
      </c>
      <c r="AB98" s="57" t="n">
        <f aca="false">Z98/MAX(Z$8:Z$107)*MAX(AA$8:AA$107)</f>
        <v>0</v>
      </c>
      <c r="AC98" s="60"/>
      <c r="AD98" s="60"/>
      <c r="AE98" s="60"/>
      <c r="AF98" s="60" t="n">
        <f aca="false">MAX(AA98:AB98)</f>
        <v>0</v>
      </c>
      <c r="AG98" s="60" t="n">
        <f aca="false">X98/X$2*X$5*AG$5</f>
        <v>0</v>
      </c>
      <c r="AH98" s="60" t="n">
        <f aca="false">Y98/Y$2*Y$5*AH$5</f>
        <v>0</v>
      </c>
      <c r="AI98" s="61" t="n">
        <f aca="false">SUM(AF98+AC98,AG98+AD98,AH98+AE98)-MIN(AF98+AC98,AG98+AD98,AH98+AE98)</f>
        <v>0</v>
      </c>
      <c r="AJ98" s="57"/>
      <c r="AK98" s="57"/>
      <c r="AL98" s="10"/>
      <c r="AM98" s="60"/>
      <c r="AN98" s="60"/>
      <c r="AO98" s="66"/>
      <c r="AP98" s="60" t="n">
        <f aca="false">AJ98/AJ$2*AJ$5*AP$5</f>
        <v>0</v>
      </c>
      <c r="AQ98" s="60" t="n">
        <f aca="false">AK98/AK$2*AK$5*AQ$5</f>
        <v>0</v>
      </c>
      <c r="AR98" s="60" t="n">
        <f aca="false">AL98/AL$2*AL$5*AR$5</f>
        <v>0</v>
      </c>
      <c r="AS98" s="61" t="n">
        <f aca="false">SUM(AP98+AM98,AQ98+AN98,AR98+AO98)-MIN(AP98+AM98,AQ98+AN98,AR98+AO98)</f>
        <v>0</v>
      </c>
      <c r="AT98" s="102"/>
      <c r="AU98" s="88"/>
      <c r="AV98" s="88"/>
      <c r="AW98" s="88"/>
      <c r="AX98" s="88"/>
      <c r="AY98" s="89"/>
      <c r="AZ98" s="60" t="n">
        <f aca="false">AT98/AT$2*AT$5*AZ$5</f>
        <v>0</v>
      </c>
      <c r="BA98" s="60" t="n">
        <f aca="false">AU98/AU$2*AU$5*BA$5</f>
        <v>0</v>
      </c>
      <c r="BB98" s="60" t="n">
        <f aca="false">AV98/AV$2*AV$5*BB$5</f>
        <v>0</v>
      </c>
      <c r="BC98" s="61" t="n">
        <f aca="false">SUM(AZ98+AW98,BA98+AX98,BB98+AY98)-MIN(AZ98+AW98,BA98+AX98,BB98+AY98)</f>
        <v>0</v>
      </c>
      <c r="BD98" s="88"/>
      <c r="BE98" s="111"/>
      <c r="BF98" s="142"/>
      <c r="BG98" s="88"/>
      <c r="BH98" s="89"/>
      <c r="BJ98" s="60" t="n">
        <f aca="false">BD98/BD$2*BD$5*BJ$5</f>
        <v>0</v>
      </c>
      <c r="BK98" s="60" t="n">
        <f aca="false">BE98/BE$2*BE$5*BK$5</f>
        <v>0</v>
      </c>
      <c r="BL98" s="77" t="n">
        <f aca="false">BF98/BF$2*BF$5*BL$5</f>
        <v>0</v>
      </c>
      <c r="BM98" s="61" t="n">
        <f aca="false">SUM(BJ98+BG98,BK98+BH98,BL98+BI98)-MIN(BJ98+BG98,BK98+BH98,BL98+BI98)</f>
        <v>0</v>
      </c>
      <c r="BN98" s="88"/>
      <c r="BO98" s="111"/>
      <c r="BP98" s="142"/>
      <c r="BQ98" s="88"/>
      <c r="BR98" s="88"/>
      <c r="BS98" s="89"/>
      <c r="BT98" s="60" t="n">
        <f aca="false">BN98/BN$2*BN$5*BT$5</f>
        <v>0</v>
      </c>
      <c r="BU98" s="60" t="n">
        <f aca="false">BO98/BO$2*BO$5*BU$5</f>
        <v>0</v>
      </c>
      <c r="BV98" s="77" t="n">
        <f aca="false">BP98/BP$2*BP$5*BV$5</f>
        <v>0</v>
      </c>
      <c r="BW98" s="61" t="n">
        <f aca="false">SUM(BT98+BQ98,BU98+BR98,BV98+BS98)-MIN(BT98+BQ98,BU98+BR98,BV98+BS98)</f>
        <v>0</v>
      </c>
      <c r="BX98" s="111"/>
      <c r="BY98" s="156"/>
      <c r="BZ98" s="125"/>
      <c r="CA98" s="88"/>
      <c r="CB98" s="89"/>
      <c r="CD98" s="60" t="n">
        <f aca="false">BX98/BX$2*BX$5*CD$5</f>
        <v>0</v>
      </c>
      <c r="CE98" s="60" t="n">
        <f aca="false">BY98/BY$2*BY$5*CE$5</f>
        <v>0</v>
      </c>
      <c r="CF98" s="60" t="n">
        <f aca="false">BZ98/BZ$2*BZ$5*CF$5</f>
        <v>0</v>
      </c>
      <c r="CG98" s="61" t="n">
        <f aca="false">SUM(CD98+CA98,CE98+CB98,CF98+CC98)-MIN(CD98+CA98,CE98+CB98,CF98+CC98)</f>
        <v>0</v>
      </c>
    </row>
    <row r="99" customFormat="false" ht="12.9" hidden="false" customHeight="true" outlineLevel="0" collapsed="false">
      <c r="A99" s="52" t="n">
        <v>92</v>
      </c>
      <c r="B99" s="57"/>
      <c r="C99" s="57"/>
      <c r="D99" s="57"/>
      <c r="E99" s="57"/>
      <c r="F99" s="57"/>
      <c r="G99" s="57"/>
      <c r="H99" s="57"/>
      <c r="I99" s="57" t="n">
        <f aca="false">D99/D$2*D$5*I$5</f>
        <v>0</v>
      </c>
      <c r="J99" s="57" t="n">
        <f aca="false">E99/E$2*E$5*J$5</f>
        <v>0</v>
      </c>
      <c r="K99" s="57" t="n">
        <f aca="false">I99/MAX(I$8:I$107)*MAX(J$8:J$107)</f>
        <v>0</v>
      </c>
      <c r="L99" s="57" t="n">
        <f aca="false">F99/F$2*F$5*L$5</f>
        <v>0</v>
      </c>
      <c r="M99" s="57" t="n">
        <f aca="false">G99/G$2*G$5*M$5</f>
        <v>0</v>
      </c>
      <c r="N99" s="57" t="n">
        <f aca="false">M99/MAX(M$8:M$107)*MAX(L$8:L$107)</f>
        <v>0</v>
      </c>
      <c r="O99" s="60"/>
      <c r="P99" s="60"/>
      <c r="Q99" s="60"/>
      <c r="R99" s="60" t="n">
        <f aca="false">MAX(J99:K99)</f>
        <v>0</v>
      </c>
      <c r="S99" s="60" t="n">
        <f aca="false">MAX(L99,N99)</f>
        <v>0</v>
      </c>
      <c r="T99" s="60" t="n">
        <f aca="false">H99/H$2*H$5*T$5</f>
        <v>0</v>
      </c>
      <c r="U99" s="61" t="n">
        <f aca="false">SUM(R99+O99,S99+P99,T99+Q99)-MIN(R99+O99,S99+P99,T99+Q99)</f>
        <v>0</v>
      </c>
      <c r="V99" s="152"/>
      <c r="W99" s="57"/>
      <c r="X99" s="57"/>
      <c r="Y99" s="57"/>
      <c r="Z99" s="57" t="n">
        <f aca="false">V99/V$2*V$5*Z$5</f>
        <v>0</v>
      </c>
      <c r="AA99" s="57" t="n">
        <f aca="false">W99/W$2*W$5*AA$5</f>
        <v>0</v>
      </c>
      <c r="AB99" s="57" t="n">
        <f aca="false">Z99/MAX(Z$8:Z$107)*MAX(AA$8:AA$107)</f>
        <v>0</v>
      </c>
      <c r="AC99" s="60"/>
      <c r="AD99" s="60"/>
      <c r="AE99" s="60"/>
      <c r="AF99" s="60" t="n">
        <f aca="false">MAX(AA99:AB99)</f>
        <v>0</v>
      </c>
      <c r="AG99" s="60" t="n">
        <f aca="false">X99/X$2*X$5*AG$5</f>
        <v>0</v>
      </c>
      <c r="AH99" s="60" t="n">
        <f aca="false">Y99/Y$2*Y$5*AH$5</f>
        <v>0</v>
      </c>
      <c r="AI99" s="61" t="n">
        <f aca="false">SUM(AF99+AC99,AG99+AD99,AH99+AE99)-MIN(AF99+AC99,AG99+AD99,AH99+AE99)</f>
        <v>0</v>
      </c>
      <c r="AJ99" s="57"/>
      <c r="AK99" s="57"/>
      <c r="AL99" s="10"/>
      <c r="AM99" s="60"/>
      <c r="AN99" s="60"/>
      <c r="AO99" s="66"/>
      <c r="AP99" s="60" t="n">
        <f aca="false">AJ99/AJ$2*AJ$5*AP$5</f>
        <v>0</v>
      </c>
      <c r="AQ99" s="60" t="n">
        <f aca="false">AK99/AK$2*AK$5*AQ$5</f>
        <v>0</v>
      </c>
      <c r="AR99" s="60" t="n">
        <f aca="false">AL99/AL$2*AL$5*AR$5</f>
        <v>0</v>
      </c>
      <c r="AS99" s="61" t="n">
        <f aca="false">SUM(AP99+AM99,AQ99+AN99,AR99+AO99)-MIN(AP99+AM99,AQ99+AN99,AR99+AO99)</f>
        <v>0</v>
      </c>
      <c r="AT99" s="102"/>
      <c r="AU99" s="88"/>
      <c r="AV99" s="88"/>
      <c r="AW99" s="88"/>
      <c r="AX99" s="88"/>
      <c r="AY99" s="89"/>
      <c r="AZ99" s="60" t="n">
        <f aca="false">AT99/AT$2*AT$5*AZ$5</f>
        <v>0</v>
      </c>
      <c r="BA99" s="60" t="n">
        <f aca="false">AU99/AU$2*AU$5*BA$5</f>
        <v>0</v>
      </c>
      <c r="BB99" s="60" t="n">
        <f aca="false">AV99/AV$2*AV$5*BB$5</f>
        <v>0</v>
      </c>
      <c r="BC99" s="61" t="n">
        <f aca="false">SUM(AZ99+AW99,BA99+AX99,BB99+AY99)-MIN(AZ99+AW99,BA99+AX99,BB99+AY99)</f>
        <v>0</v>
      </c>
      <c r="BD99" s="88"/>
      <c r="BE99" s="111"/>
      <c r="BF99" s="142"/>
      <c r="BG99" s="88"/>
      <c r="BH99" s="89"/>
      <c r="BJ99" s="60" t="n">
        <f aca="false">BD99/BD$2*BD$5*BJ$5</f>
        <v>0</v>
      </c>
      <c r="BK99" s="60" t="n">
        <f aca="false">BE99/BE$2*BE$5*BK$5</f>
        <v>0</v>
      </c>
      <c r="BL99" s="77" t="n">
        <f aca="false">BF99/BF$2*BF$5*BL$5</f>
        <v>0</v>
      </c>
      <c r="BM99" s="61" t="n">
        <f aca="false">SUM(BJ99+BG99,BK99+BH99,BL99+BI99)-MIN(BJ99+BG99,BK99+BH99,BL99+BI99)</f>
        <v>0</v>
      </c>
      <c r="BN99" s="88"/>
      <c r="BO99" s="111"/>
      <c r="BP99" s="142"/>
      <c r="BQ99" s="88"/>
      <c r="BR99" s="88"/>
      <c r="BS99" s="89"/>
      <c r="BT99" s="60" t="n">
        <f aca="false">BN99/BN$2*BN$5*BT$5</f>
        <v>0</v>
      </c>
      <c r="BU99" s="60" t="n">
        <f aca="false">BO99/BO$2*BO$5*BU$5</f>
        <v>0</v>
      </c>
      <c r="BV99" s="77" t="n">
        <f aca="false">BP99/BP$2*BP$5*BV$5</f>
        <v>0</v>
      </c>
      <c r="BW99" s="61" t="n">
        <f aca="false">SUM(BT99+BQ99,BU99+BR99,BV99+BS99)-MIN(BT99+BQ99,BU99+BR99,BV99+BS99)</f>
        <v>0</v>
      </c>
      <c r="BX99" s="111"/>
      <c r="BY99" s="156"/>
      <c r="BZ99" s="125"/>
      <c r="CA99" s="88"/>
      <c r="CB99" s="89"/>
      <c r="CD99" s="60" t="n">
        <f aca="false">BX99/BX$2*BX$5*CD$5</f>
        <v>0</v>
      </c>
      <c r="CE99" s="60" t="n">
        <f aca="false">BY99/BY$2*BY$5*CE$5</f>
        <v>0</v>
      </c>
      <c r="CF99" s="60" t="n">
        <f aca="false">BZ99/BZ$2*BZ$5*CF$5</f>
        <v>0</v>
      </c>
      <c r="CG99" s="61" t="n">
        <f aca="false">SUM(CD99+CA99,CE99+CB99,CF99+CC99)-MIN(CD99+CA99,CE99+CB99,CF99+CC99)</f>
        <v>0</v>
      </c>
    </row>
    <row r="100" customFormat="false" ht="12.9" hidden="false" customHeight="true" outlineLevel="0" collapsed="false">
      <c r="A100" s="52" t="n">
        <v>93</v>
      </c>
      <c r="B100" s="57"/>
      <c r="C100" s="57"/>
      <c r="D100" s="57"/>
      <c r="E100" s="57"/>
      <c r="F100" s="57"/>
      <c r="G100" s="57"/>
      <c r="H100" s="57"/>
      <c r="I100" s="57" t="n">
        <f aca="false">D100/D$2*D$5*I$5</f>
        <v>0</v>
      </c>
      <c r="J100" s="57" t="n">
        <f aca="false">E100/E$2*E$5*J$5</f>
        <v>0</v>
      </c>
      <c r="K100" s="57" t="n">
        <f aca="false">I100/MAX(I$8:I$107)*MAX(J$8:J$107)</f>
        <v>0</v>
      </c>
      <c r="L100" s="57" t="n">
        <f aca="false">F100/F$2*F$5*L$5</f>
        <v>0</v>
      </c>
      <c r="M100" s="57" t="n">
        <f aca="false">G100/G$2*G$5*M$5</f>
        <v>0</v>
      </c>
      <c r="N100" s="57" t="n">
        <f aca="false">M100/MAX(M$8:M$107)*MAX(L$8:L$107)</f>
        <v>0</v>
      </c>
      <c r="O100" s="60"/>
      <c r="P100" s="60"/>
      <c r="Q100" s="60"/>
      <c r="R100" s="60" t="n">
        <f aca="false">MAX(J100:K100)</f>
        <v>0</v>
      </c>
      <c r="S100" s="60" t="n">
        <f aca="false">MAX(L100,N100)</f>
        <v>0</v>
      </c>
      <c r="T100" s="60" t="n">
        <f aca="false">H100/H$2*H$5*T$5</f>
        <v>0</v>
      </c>
      <c r="U100" s="61" t="n">
        <f aca="false">SUM(R100+O100,S100+P100,T100+Q100)-MIN(R100+O100,S100+P100,T100+Q100)</f>
        <v>0</v>
      </c>
      <c r="V100" s="152"/>
      <c r="W100" s="57"/>
      <c r="X100" s="57"/>
      <c r="Y100" s="57"/>
      <c r="Z100" s="57" t="n">
        <f aca="false">V100/V$2*V$5*Z$5</f>
        <v>0</v>
      </c>
      <c r="AA100" s="57" t="n">
        <f aca="false">W100/W$2*W$5*AA$5</f>
        <v>0</v>
      </c>
      <c r="AB100" s="57" t="n">
        <f aca="false">Z100/MAX(Z$8:Z$107)*MAX(AA$8:AA$107)</f>
        <v>0</v>
      </c>
      <c r="AC100" s="60"/>
      <c r="AD100" s="60"/>
      <c r="AE100" s="60"/>
      <c r="AF100" s="60" t="n">
        <f aca="false">MAX(AA100:AB100)</f>
        <v>0</v>
      </c>
      <c r="AG100" s="60" t="n">
        <f aca="false">X100/X$2*X$5*AG$5</f>
        <v>0</v>
      </c>
      <c r="AH100" s="60" t="n">
        <f aca="false">Y100/Y$2*Y$5*AH$5</f>
        <v>0</v>
      </c>
      <c r="AI100" s="61" t="n">
        <f aca="false">SUM(AF100+AC100,AG100+AD100,AH100+AE100)-MIN(AF100+AC100,AG100+AD100,AH100+AE100)</f>
        <v>0</v>
      </c>
      <c r="AJ100" s="57"/>
      <c r="AK100" s="57"/>
      <c r="AL100" s="10"/>
      <c r="AM100" s="60"/>
      <c r="AN100" s="60"/>
      <c r="AO100" s="66"/>
      <c r="AP100" s="60" t="n">
        <f aca="false">AJ100/AJ$2*AJ$5*AP$5</f>
        <v>0</v>
      </c>
      <c r="AQ100" s="60" t="n">
        <f aca="false">AK100/AK$2*AK$5*AQ$5</f>
        <v>0</v>
      </c>
      <c r="AR100" s="60" t="n">
        <f aca="false">AL100/AL$2*AL$5*AR$5</f>
        <v>0</v>
      </c>
      <c r="AS100" s="61" t="n">
        <f aca="false">SUM(AP100+AM100,AQ100+AN100,AR100+AO100)-MIN(AP100+AM100,AQ100+AN100,AR100+AO100)</f>
        <v>0</v>
      </c>
      <c r="AT100" s="102"/>
      <c r="AU100" s="88"/>
      <c r="AV100" s="88"/>
      <c r="AW100" s="88"/>
      <c r="AX100" s="88"/>
      <c r="AY100" s="89"/>
      <c r="AZ100" s="60" t="n">
        <f aca="false">AT100/AT$2*AT$5*AZ$5</f>
        <v>0</v>
      </c>
      <c r="BA100" s="60" t="n">
        <f aca="false">AU100/AU$2*AU$5*BA$5</f>
        <v>0</v>
      </c>
      <c r="BB100" s="60" t="n">
        <f aca="false">AV100/AV$2*AV$5*BB$5</f>
        <v>0</v>
      </c>
      <c r="BC100" s="61" t="n">
        <f aca="false">SUM(AZ100+AW100,BA100+AX100,BB100+AY100)-MIN(AZ100+AW100,BA100+AX100,BB100+AY100)</f>
        <v>0</v>
      </c>
      <c r="BD100" s="88"/>
      <c r="BE100" s="111"/>
      <c r="BF100" s="142"/>
      <c r="BG100" s="88"/>
      <c r="BH100" s="89"/>
      <c r="BJ100" s="60" t="n">
        <f aca="false">BD100/BD$2*BD$5*BJ$5</f>
        <v>0</v>
      </c>
      <c r="BK100" s="60" t="n">
        <f aca="false">BE100/BE$2*BE$5*BK$5</f>
        <v>0</v>
      </c>
      <c r="BL100" s="77" t="n">
        <f aca="false">BF100/BF$2*BF$5*BL$5</f>
        <v>0</v>
      </c>
      <c r="BM100" s="61" t="n">
        <f aca="false">SUM(BJ100+BG100,BK100+BH100,BL100+BI100)-MIN(BJ100+BG100,BK100+BH100,BL100+BI100)</f>
        <v>0</v>
      </c>
      <c r="BN100" s="88"/>
      <c r="BO100" s="111"/>
      <c r="BP100" s="142"/>
      <c r="BQ100" s="88"/>
      <c r="BR100" s="88"/>
      <c r="BS100" s="89"/>
      <c r="BT100" s="60" t="n">
        <f aca="false">BN100/BN$2*BN$5*BT$5</f>
        <v>0</v>
      </c>
      <c r="BU100" s="60" t="n">
        <f aca="false">BO100/BO$2*BO$5*BU$5</f>
        <v>0</v>
      </c>
      <c r="BV100" s="77" t="n">
        <f aca="false">BP100/BP$2*BP$5*BV$5</f>
        <v>0</v>
      </c>
      <c r="BW100" s="61" t="n">
        <f aca="false">SUM(BT100+BQ100,BU100+BR100,BV100+BS100)-MIN(BT100+BQ100,BU100+BR100,BV100+BS100)</f>
        <v>0</v>
      </c>
      <c r="BX100" s="111"/>
      <c r="BY100" s="156"/>
      <c r="BZ100" s="125"/>
      <c r="CA100" s="88"/>
      <c r="CB100" s="89"/>
      <c r="CD100" s="60" t="n">
        <f aca="false">BX100/BX$2*BX$5*CD$5</f>
        <v>0</v>
      </c>
      <c r="CE100" s="60" t="n">
        <f aca="false">BY100/BY$2*BY$5*CE$5</f>
        <v>0</v>
      </c>
      <c r="CF100" s="60" t="n">
        <f aca="false">BZ100/BZ$2*BZ$5*CF$5</f>
        <v>0</v>
      </c>
      <c r="CG100" s="61" t="n">
        <f aca="false">SUM(CD100+CA100,CE100+CB100,CF100+CC100)-MIN(CD100+CA100,CE100+CB100,CF100+CC100)</f>
        <v>0</v>
      </c>
    </row>
    <row r="101" customFormat="false" ht="12.9" hidden="false" customHeight="true" outlineLevel="0" collapsed="false">
      <c r="A101" s="52" t="n">
        <v>94</v>
      </c>
      <c r="B101" s="57"/>
      <c r="C101" s="57"/>
      <c r="D101" s="57"/>
      <c r="E101" s="57"/>
      <c r="F101" s="57"/>
      <c r="G101" s="57"/>
      <c r="H101" s="57"/>
      <c r="I101" s="57" t="n">
        <f aca="false">D101/D$2*D$5*I$5</f>
        <v>0</v>
      </c>
      <c r="J101" s="57" t="n">
        <f aca="false">E101/E$2*E$5*J$5</f>
        <v>0</v>
      </c>
      <c r="K101" s="57" t="n">
        <f aca="false">I101/MAX(I$8:I$107)*MAX(J$8:J$107)</f>
        <v>0</v>
      </c>
      <c r="L101" s="57" t="n">
        <f aca="false">F101/F$2*F$5*L$5</f>
        <v>0</v>
      </c>
      <c r="M101" s="57" t="n">
        <f aca="false">G101/G$2*G$5*M$5</f>
        <v>0</v>
      </c>
      <c r="N101" s="57" t="n">
        <f aca="false">M101/MAX(M$8:M$107)*MAX(L$8:L$107)</f>
        <v>0</v>
      </c>
      <c r="O101" s="60"/>
      <c r="P101" s="60"/>
      <c r="Q101" s="60"/>
      <c r="R101" s="60" t="n">
        <f aca="false">MAX(J101:K101)</f>
        <v>0</v>
      </c>
      <c r="S101" s="60" t="n">
        <f aca="false">MAX(L101,N101)</f>
        <v>0</v>
      </c>
      <c r="T101" s="60" t="n">
        <f aca="false">H101/H$2*H$5*T$5</f>
        <v>0</v>
      </c>
      <c r="U101" s="61" t="n">
        <f aca="false">SUM(R101+O101,S101+P101,T101+Q101)-MIN(R101+O101,S101+P101,T101+Q101)</f>
        <v>0</v>
      </c>
      <c r="V101" s="152"/>
      <c r="W101" s="57"/>
      <c r="X101" s="57"/>
      <c r="Y101" s="57"/>
      <c r="Z101" s="57" t="n">
        <f aca="false">V101/V$2*V$5*Z$5</f>
        <v>0</v>
      </c>
      <c r="AA101" s="57" t="n">
        <f aca="false">W101/W$2*W$5*AA$5</f>
        <v>0</v>
      </c>
      <c r="AB101" s="57" t="n">
        <f aca="false">Z101/MAX(Z$8:Z$107)*MAX(AA$8:AA$107)</f>
        <v>0</v>
      </c>
      <c r="AC101" s="60"/>
      <c r="AD101" s="60"/>
      <c r="AE101" s="60"/>
      <c r="AF101" s="60" t="n">
        <f aca="false">MAX(AA101:AB101)</f>
        <v>0</v>
      </c>
      <c r="AG101" s="60" t="n">
        <f aca="false">X101/X$2*X$5*AG$5</f>
        <v>0</v>
      </c>
      <c r="AH101" s="60" t="n">
        <f aca="false">Y101/Y$2*Y$5*AH$5</f>
        <v>0</v>
      </c>
      <c r="AI101" s="61" t="n">
        <f aca="false">SUM(AF101+AC101,AG101+AD101,AH101+AE101)-MIN(AF101+AC101,AG101+AD101,AH101+AE101)</f>
        <v>0</v>
      </c>
      <c r="AJ101" s="57"/>
      <c r="AK101" s="57"/>
      <c r="AL101" s="10"/>
      <c r="AM101" s="60"/>
      <c r="AN101" s="60"/>
      <c r="AO101" s="66"/>
      <c r="AP101" s="60" t="n">
        <f aca="false">AJ101/AJ$2*AJ$5*AP$5</f>
        <v>0</v>
      </c>
      <c r="AQ101" s="60" t="n">
        <f aca="false">AK101/AK$2*AK$5*AQ$5</f>
        <v>0</v>
      </c>
      <c r="AR101" s="60" t="n">
        <f aca="false">AL101/AL$2*AL$5*AR$5</f>
        <v>0</v>
      </c>
      <c r="AS101" s="61" t="n">
        <f aca="false">SUM(AP101+AM101,AQ101+AN101,AR101+AO101)-MIN(AP101+AM101,AQ101+AN101,AR101+AO101)</f>
        <v>0</v>
      </c>
      <c r="AT101" s="102"/>
      <c r="AU101" s="88"/>
      <c r="AV101" s="88"/>
      <c r="AW101" s="88"/>
      <c r="AX101" s="88"/>
      <c r="AY101" s="89"/>
      <c r="AZ101" s="60" t="n">
        <f aca="false">AT101/AT$2*AT$5*AZ$5</f>
        <v>0</v>
      </c>
      <c r="BA101" s="60" t="n">
        <f aca="false">AU101/AU$2*AU$5*BA$5</f>
        <v>0</v>
      </c>
      <c r="BB101" s="60" t="n">
        <f aca="false">AV101/AV$2*AV$5*BB$5</f>
        <v>0</v>
      </c>
      <c r="BC101" s="61" t="n">
        <f aca="false">SUM(AZ101+AW101,BA101+AX101,BB101+AY101)-MIN(AZ101+AW101,BA101+AX101,BB101+AY101)</f>
        <v>0</v>
      </c>
      <c r="BD101" s="88"/>
      <c r="BE101" s="111"/>
      <c r="BF101" s="142"/>
      <c r="BG101" s="88"/>
      <c r="BH101" s="89"/>
      <c r="BJ101" s="60" t="n">
        <f aca="false">BD101/BD$2*BD$5*BJ$5</f>
        <v>0</v>
      </c>
      <c r="BK101" s="60" t="n">
        <f aca="false">BE101/BE$2*BE$5*BK$5</f>
        <v>0</v>
      </c>
      <c r="BL101" s="77" t="n">
        <f aca="false">BF101/BF$2*BF$5*BL$5</f>
        <v>0</v>
      </c>
      <c r="BM101" s="61" t="n">
        <f aca="false">SUM(BJ101+BG101,BK101+BH101,BL101+BI101)-MIN(BJ101+BG101,BK101+BH101,BL101+BI101)</f>
        <v>0</v>
      </c>
      <c r="BN101" s="88"/>
      <c r="BO101" s="111"/>
      <c r="BP101" s="142"/>
      <c r="BQ101" s="88"/>
      <c r="BR101" s="88"/>
      <c r="BS101" s="89"/>
      <c r="BT101" s="60" t="n">
        <f aca="false">BN101/BN$2*BN$5*BT$5</f>
        <v>0</v>
      </c>
      <c r="BU101" s="60" t="n">
        <f aca="false">BO101/BO$2*BO$5*BU$5</f>
        <v>0</v>
      </c>
      <c r="BV101" s="77" t="n">
        <f aca="false">BP101/BP$2*BP$5*BV$5</f>
        <v>0</v>
      </c>
      <c r="BW101" s="61" t="n">
        <f aca="false">SUM(BT101+BQ101,BU101+BR101,BV101+BS101)-MIN(BT101+BQ101,BU101+BR101,BV101+BS101)</f>
        <v>0</v>
      </c>
      <c r="BX101" s="111"/>
      <c r="BY101" s="156"/>
      <c r="BZ101" s="125"/>
      <c r="CA101" s="88"/>
      <c r="CB101" s="89"/>
      <c r="CD101" s="60" t="n">
        <f aca="false">BX101/BX$2*BX$5*CD$5</f>
        <v>0</v>
      </c>
      <c r="CE101" s="60" t="n">
        <f aca="false">BY101/BY$2*BY$5*CE$5</f>
        <v>0</v>
      </c>
      <c r="CF101" s="60" t="n">
        <f aca="false">BZ101/BZ$2*BZ$5*CF$5</f>
        <v>0</v>
      </c>
      <c r="CG101" s="61" t="n">
        <f aca="false">SUM(CD101+CA101,CE101+CB101,CF101+CC101)-MIN(CD101+CA101,CE101+CB101,CF101+CC101)</f>
        <v>0</v>
      </c>
    </row>
    <row r="102" customFormat="false" ht="12.9" hidden="false" customHeight="true" outlineLevel="0" collapsed="false">
      <c r="A102" s="52" t="n">
        <v>95</v>
      </c>
      <c r="B102" s="57"/>
      <c r="C102" s="57"/>
      <c r="D102" s="57"/>
      <c r="E102" s="57"/>
      <c r="F102" s="57"/>
      <c r="G102" s="57"/>
      <c r="H102" s="57"/>
      <c r="I102" s="57" t="n">
        <f aca="false">D102/D$2*D$5*I$5</f>
        <v>0</v>
      </c>
      <c r="J102" s="57" t="n">
        <f aca="false">E102/E$2*E$5*J$5</f>
        <v>0</v>
      </c>
      <c r="K102" s="57" t="n">
        <f aca="false">I102/MAX(I$8:I$107)*MAX(J$8:J$107)</f>
        <v>0</v>
      </c>
      <c r="L102" s="57" t="n">
        <f aca="false">F102/F$2*F$5*L$5</f>
        <v>0</v>
      </c>
      <c r="M102" s="57" t="n">
        <f aca="false">G102/G$2*G$5*M$5</f>
        <v>0</v>
      </c>
      <c r="N102" s="57" t="n">
        <f aca="false">M102/MAX(M$8:M$107)*MAX(L$8:L$107)</f>
        <v>0</v>
      </c>
      <c r="O102" s="60"/>
      <c r="P102" s="60"/>
      <c r="Q102" s="60"/>
      <c r="R102" s="60" t="n">
        <f aca="false">MAX(J102:K102)</f>
        <v>0</v>
      </c>
      <c r="S102" s="60" t="n">
        <f aca="false">MAX(L102,N102)</f>
        <v>0</v>
      </c>
      <c r="T102" s="60" t="n">
        <f aca="false">H102/H$2*H$5*T$5</f>
        <v>0</v>
      </c>
      <c r="U102" s="61" t="n">
        <f aca="false">SUM(R102+O102,S102+P102,T102+Q102)-MIN(R102+O102,S102+P102,T102+Q102)</f>
        <v>0</v>
      </c>
      <c r="V102" s="152"/>
      <c r="W102" s="57"/>
      <c r="X102" s="57"/>
      <c r="Y102" s="57"/>
      <c r="Z102" s="57" t="n">
        <f aca="false">V102/V$2*V$5*Z$5</f>
        <v>0</v>
      </c>
      <c r="AA102" s="57" t="n">
        <f aca="false">W102/W$2*W$5*AA$5</f>
        <v>0</v>
      </c>
      <c r="AB102" s="57" t="n">
        <f aca="false">Z102/MAX(Z$8:Z$107)*MAX(AA$8:AA$107)</f>
        <v>0</v>
      </c>
      <c r="AC102" s="60"/>
      <c r="AD102" s="60"/>
      <c r="AE102" s="60"/>
      <c r="AF102" s="60" t="n">
        <f aca="false">MAX(AA102:AB102)</f>
        <v>0</v>
      </c>
      <c r="AG102" s="60" t="n">
        <f aca="false">X102/X$2*X$5*AG$5</f>
        <v>0</v>
      </c>
      <c r="AH102" s="60" t="n">
        <f aca="false">Y102/Y$2*Y$5*AH$5</f>
        <v>0</v>
      </c>
      <c r="AI102" s="61" t="n">
        <f aca="false">SUM(AF102+AC102,AG102+AD102,AH102+AE102)-MIN(AF102+AC102,AG102+AD102,AH102+AE102)</f>
        <v>0</v>
      </c>
      <c r="AJ102" s="57"/>
      <c r="AK102" s="57"/>
      <c r="AL102" s="10"/>
      <c r="AM102" s="60"/>
      <c r="AN102" s="60"/>
      <c r="AO102" s="66"/>
      <c r="AP102" s="60" t="n">
        <f aca="false">AJ102/AJ$2*AJ$5*AP$5</f>
        <v>0</v>
      </c>
      <c r="AQ102" s="60" t="n">
        <f aca="false">AK102/AK$2*AK$5*AQ$5</f>
        <v>0</v>
      </c>
      <c r="AR102" s="60" t="n">
        <f aca="false">AL102/AL$2*AL$5*AR$5</f>
        <v>0</v>
      </c>
      <c r="AS102" s="61" t="n">
        <f aca="false">SUM(AP102+AM102,AQ102+AN102,AR102+AO102)-MIN(AP102+AM102,AQ102+AN102,AR102+AO102)</f>
        <v>0</v>
      </c>
      <c r="AT102" s="102"/>
      <c r="AU102" s="88"/>
      <c r="AV102" s="88"/>
      <c r="AW102" s="88"/>
      <c r="AX102" s="88"/>
      <c r="AY102" s="89"/>
      <c r="AZ102" s="60" t="n">
        <f aca="false">AT102/AT$2*AT$5*AZ$5</f>
        <v>0</v>
      </c>
      <c r="BA102" s="60" t="n">
        <f aca="false">AU102/AU$2*AU$5*BA$5</f>
        <v>0</v>
      </c>
      <c r="BB102" s="60" t="n">
        <f aca="false">AV102/AV$2*AV$5*BB$5</f>
        <v>0</v>
      </c>
      <c r="BC102" s="61" t="n">
        <f aca="false">SUM(AZ102+AW102,BA102+AX102,BB102+AY102)-MIN(AZ102+AW102,BA102+AX102,BB102+AY102)</f>
        <v>0</v>
      </c>
      <c r="BD102" s="88"/>
      <c r="BE102" s="111"/>
      <c r="BF102" s="142"/>
      <c r="BG102" s="88"/>
      <c r="BH102" s="89"/>
      <c r="BJ102" s="60" t="n">
        <f aca="false">BD102/BD$2*BD$5*BJ$5</f>
        <v>0</v>
      </c>
      <c r="BK102" s="60" t="n">
        <f aca="false">BE102/BE$2*BE$5*BK$5</f>
        <v>0</v>
      </c>
      <c r="BL102" s="77" t="n">
        <f aca="false">BF102/BF$2*BF$5*BL$5</f>
        <v>0</v>
      </c>
      <c r="BM102" s="61" t="n">
        <f aca="false">SUM(BJ102+BG102,BK102+BH102,BL102+BI102)-MIN(BJ102+BG102,BK102+BH102,BL102+BI102)</f>
        <v>0</v>
      </c>
      <c r="BN102" s="88"/>
      <c r="BO102" s="111"/>
      <c r="BP102" s="142"/>
      <c r="BQ102" s="88"/>
      <c r="BR102" s="88"/>
      <c r="BS102" s="89"/>
      <c r="BT102" s="60" t="n">
        <f aca="false">BN102/BN$2*BN$5*BT$5</f>
        <v>0</v>
      </c>
      <c r="BU102" s="60" t="n">
        <f aca="false">BO102/BO$2*BO$5*BU$5</f>
        <v>0</v>
      </c>
      <c r="BV102" s="77" t="n">
        <f aca="false">BP102/BP$2*BP$5*BV$5</f>
        <v>0</v>
      </c>
      <c r="BW102" s="61" t="n">
        <f aca="false">SUM(BT102+BQ102,BU102+BR102,BV102+BS102)-MIN(BT102+BQ102,BU102+BR102,BV102+BS102)</f>
        <v>0</v>
      </c>
      <c r="BX102" s="111"/>
      <c r="BY102" s="156"/>
      <c r="BZ102" s="125"/>
      <c r="CA102" s="88"/>
      <c r="CB102" s="89"/>
      <c r="CD102" s="60" t="n">
        <f aca="false">BX102/BX$2*BX$5*CD$5</f>
        <v>0</v>
      </c>
      <c r="CE102" s="60" t="n">
        <f aca="false">BY102/BY$2*BY$5*CE$5</f>
        <v>0</v>
      </c>
      <c r="CF102" s="60" t="n">
        <f aca="false">BZ102/BZ$2*BZ$5*CF$5</f>
        <v>0</v>
      </c>
      <c r="CG102" s="61" t="n">
        <f aca="false">SUM(CD102+CA102,CE102+CB102,CF102+CC102)-MIN(CD102+CA102,CE102+CB102,CF102+CC102)</f>
        <v>0</v>
      </c>
    </row>
    <row r="103" customFormat="false" ht="12.9" hidden="false" customHeight="true" outlineLevel="0" collapsed="false">
      <c r="A103" s="52" t="n">
        <v>96</v>
      </c>
      <c r="B103" s="57"/>
      <c r="C103" s="57"/>
      <c r="D103" s="57"/>
      <c r="E103" s="57"/>
      <c r="F103" s="57"/>
      <c r="G103" s="57"/>
      <c r="H103" s="57"/>
      <c r="I103" s="57" t="n">
        <f aca="false">D103/D$2*D$5*I$5</f>
        <v>0</v>
      </c>
      <c r="J103" s="57" t="n">
        <f aca="false">E103/E$2*E$5*J$5</f>
        <v>0</v>
      </c>
      <c r="K103" s="57" t="n">
        <f aca="false">I103/MAX(I$8:I$107)*MAX(J$8:J$107)</f>
        <v>0</v>
      </c>
      <c r="L103" s="57" t="n">
        <f aca="false">F103/F$2*F$5*L$5</f>
        <v>0</v>
      </c>
      <c r="M103" s="57" t="n">
        <f aca="false">G103/G$2*G$5*M$5</f>
        <v>0</v>
      </c>
      <c r="N103" s="57" t="n">
        <f aca="false">M103/MAX(M$8:M$107)*MAX(L$8:L$107)</f>
        <v>0</v>
      </c>
      <c r="O103" s="60"/>
      <c r="P103" s="60"/>
      <c r="Q103" s="60"/>
      <c r="R103" s="60" t="n">
        <f aca="false">MAX(J103:K103)</f>
        <v>0</v>
      </c>
      <c r="S103" s="60" t="n">
        <f aca="false">MAX(L103,N103)</f>
        <v>0</v>
      </c>
      <c r="T103" s="60" t="n">
        <f aca="false">H103/H$2*H$5*T$5</f>
        <v>0</v>
      </c>
      <c r="U103" s="61" t="n">
        <f aca="false">SUM(R103+O103,S103+P103,T103+Q103)-MIN(R103+O103,S103+P103,T103+Q103)</f>
        <v>0</v>
      </c>
      <c r="V103" s="152"/>
      <c r="W103" s="57"/>
      <c r="X103" s="57"/>
      <c r="Y103" s="57"/>
      <c r="Z103" s="57" t="n">
        <f aca="false">V103/V$2*V$5*Z$5</f>
        <v>0</v>
      </c>
      <c r="AA103" s="57" t="n">
        <f aca="false">W103/W$2*W$5*AA$5</f>
        <v>0</v>
      </c>
      <c r="AB103" s="57" t="n">
        <f aca="false">Z103/MAX(Z$8:Z$107)*MAX(AA$8:AA$107)</f>
        <v>0</v>
      </c>
      <c r="AC103" s="60"/>
      <c r="AD103" s="60"/>
      <c r="AE103" s="60"/>
      <c r="AF103" s="60" t="n">
        <f aca="false">MAX(AA103:AB103)</f>
        <v>0</v>
      </c>
      <c r="AG103" s="60" t="n">
        <f aca="false">X103/X$2*X$5*AG$5</f>
        <v>0</v>
      </c>
      <c r="AH103" s="60" t="n">
        <f aca="false">Y103/Y$2*Y$5*AH$5</f>
        <v>0</v>
      </c>
      <c r="AI103" s="61" t="n">
        <f aca="false">SUM(AF103+AC103,AG103+AD103,AH103+AE103)-MIN(AF103+AC103,AG103+AD103,AH103+AE103)</f>
        <v>0</v>
      </c>
      <c r="AJ103" s="57"/>
      <c r="AK103" s="57"/>
      <c r="AL103" s="10"/>
      <c r="AM103" s="60"/>
      <c r="AN103" s="60"/>
      <c r="AO103" s="66"/>
      <c r="AP103" s="60" t="n">
        <f aca="false">AJ103/AJ$2*AJ$5*AP$5</f>
        <v>0</v>
      </c>
      <c r="AQ103" s="60" t="n">
        <f aca="false">AK103/AK$2*AK$5*AQ$5</f>
        <v>0</v>
      </c>
      <c r="AR103" s="60" t="n">
        <f aca="false">AL103/AL$2*AL$5*AR$5</f>
        <v>0</v>
      </c>
      <c r="AS103" s="61" t="n">
        <f aca="false">SUM(AP103+AM103,AQ103+AN103,AR103+AO103)-MIN(AP103+AM103,AQ103+AN103,AR103+AO103)</f>
        <v>0</v>
      </c>
      <c r="AT103" s="102"/>
      <c r="AU103" s="88"/>
      <c r="AV103" s="88"/>
      <c r="AW103" s="88"/>
      <c r="AX103" s="88"/>
      <c r="AY103" s="89"/>
      <c r="AZ103" s="60" t="n">
        <f aca="false">AT103/AT$2*AT$5*AZ$5</f>
        <v>0</v>
      </c>
      <c r="BA103" s="60" t="n">
        <f aca="false">AU103/AU$2*AU$5*BA$5</f>
        <v>0</v>
      </c>
      <c r="BB103" s="60" t="n">
        <f aca="false">AV103/AV$2*AV$5*BB$5</f>
        <v>0</v>
      </c>
      <c r="BC103" s="61" t="n">
        <f aca="false">SUM(AZ103+AW103,BA103+AX103,BB103+AY103)-MIN(AZ103+AW103,BA103+AX103,BB103+AY103)</f>
        <v>0</v>
      </c>
      <c r="BD103" s="88"/>
      <c r="BE103" s="111"/>
      <c r="BF103" s="142"/>
      <c r="BG103" s="88"/>
      <c r="BH103" s="89"/>
      <c r="BJ103" s="60" t="n">
        <f aca="false">BD103/BD$2*BD$5*BJ$5</f>
        <v>0</v>
      </c>
      <c r="BK103" s="60" t="n">
        <f aca="false">BE103/BE$2*BE$5*BK$5</f>
        <v>0</v>
      </c>
      <c r="BL103" s="77" t="n">
        <f aca="false">BF103/BF$2*BF$5*BL$5</f>
        <v>0</v>
      </c>
      <c r="BM103" s="61" t="n">
        <f aca="false">SUM(BJ103+BG103,BK103+BH103,BL103+BI103)-MIN(BJ103+BG103,BK103+BH103,BL103+BI103)</f>
        <v>0</v>
      </c>
      <c r="BN103" s="88"/>
      <c r="BO103" s="111"/>
      <c r="BP103" s="142"/>
      <c r="BQ103" s="88"/>
      <c r="BR103" s="88"/>
      <c r="BS103" s="89"/>
      <c r="BT103" s="60" t="n">
        <f aca="false">BN103/BN$2*BN$5*BT$5</f>
        <v>0</v>
      </c>
      <c r="BU103" s="60" t="n">
        <f aca="false">BO103/BO$2*BO$5*BU$5</f>
        <v>0</v>
      </c>
      <c r="BV103" s="77" t="n">
        <f aca="false">BP103/BP$2*BP$5*BV$5</f>
        <v>0</v>
      </c>
      <c r="BW103" s="61" t="n">
        <f aca="false">SUM(BT103+BQ103,BU103+BR103,BV103+BS103)-MIN(BT103+BQ103,BU103+BR103,BV103+BS103)</f>
        <v>0</v>
      </c>
      <c r="BX103" s="111"/>
      <c r="BY103" s="156"/>
      <c r="BZ103" s="125"/>
      <c r="CA103" s="88"/>
      <c r="CB103" s="89"/>
      <c r="CD103" s="60" t="n">
        <f aca="false">BX103/BX$2*BX$5*CD$5</f>
        <v>0</v>
      </c>
      <c r="CE103" s="60" t="n">
        <f aca="false">BY103/BY$2*BY$5*CE$5</f>
        <v>0</v>
      </c>
      <c r="CF103" s="60" t="n">
        <f aca="false">BZ103/BZ$2*BZ$5*CF$5</f>
        <v>0</v>
      </c>
      <c r="CG103" s="61" t="n">
        <f aca="false">SUM(CD103+CA103,CE103+CB103,CF103+CC103)-MIN(CD103+CA103,CE103+CB103,CF103+CC103)</f>
        <v>0</v>
      </c>
    </row>
    <row r="104" customFormat="false" ht="12.9" hidden="false" customHeight="true" outlineLevel="0" collapsed="false">
      <c r="A104" s="52" t="n">
        <v>97</v>
      </c>
      <c r="B104" s="57"/>
      <c r="C104" s="57"/>
      <c r="D104" s="57"/>
      <c r="E104" s="57"/>
      <c r="F104" s="57"/>
      <c r="G104" s="57"/>
      <c r="H104" s="57"/>
      <c r="I104" s="57" t="n">
        <f aca="false">D104/D$2*D$5*I$5</f>
        <v>0</v>
      </c>
      <c r="J104" s="57" t="n">
        <f aca="false">E104/E$2*E$5*J$5</f>
        <v>0</v>
      </c>
      <c r="K104" s="57" t="n">
        <f aca="false">I104/MAX(I$8:I$107)*MAX(J$8:J$107)</f>
        <v>0</v>
      </c>
      <c r="L104" s="57" t="n">
        <f aca="false">F104/F$2*F$5*L$5</f>
        <v>0</v>
      </c>
      <c r="M104" s="57" t="n">
        <f aca="false">G104/G$2*G$5*M$5</f>
        <v>0</v>
      </c>
      <c r="N104" s="57" t="n">
        <f aca="false">M104/MAX(M$8:M$107)*MAX(L$8:L$107)</f>
        <v>0</v>
      </c>
      <c r="O104" s="60"/>
      <c r="P104" s="60"/>
      <c r="Q104" s="60"/>
      <c r="R104" s="60" t="n">
        <f aca="false">MAX(J104:K104)</f>
        <v>0</v>
      </c>
      <c r="S104" s="60" t="n">
        <f aca="false">MAX(L104,N104)</f>
        <v>0</v>
      </c>
      <c r="T104" s="60" t="n">
        <f aca="false">H104/H$2*H$5*T$5</f>
        <v>0</v>
      </c>
      <c r="U104" s="61" t="n">
        <f aca="false">SUM(R104+O104,S104+P104,T104+Q104)-MIN(R104+O104,S104+P104,T104+Q104)</f>
        <v>0</v>
      </c>
      <c r="V104" s="152"/>
      <c r="W104" s="57"/>
      <c r="X104" s="57"/>
      <c r="Y104" s="57"/>
      <c r="Z104" s="57" t="n">
        <f aca="false">V104/V$2*V$5*Z$5</f>
        <v>0</v>
      </c>
      <c r="AA104" s="57" t="n">
        <f aca="false">W104/W$2*W$5*AA$5</f>
        <v>0</v>
      </c>
      <c r="AB104" s="57" t="n">
        <f aca="false">Z104/MAX(Z$8:Z$107)*MAX(AA$8:AA$107)</f>
        <v>0</v>
      </c>
      <c r="AC104" s="60"/>
      <c r="AD104" s="60"/>
      <c r="AE104" s="60"/>
      <c r="AF104" s="60" t="n">
        <f aca="false">MAX(AA104:AB104)</f>
        <v>0</v>
      </c>
      <c r="AG104" s="60" t="n">
        <f aca="false">X104/X$2*X$5*AG$5</f>
        <v>0</v>
      </c>
      <c r="AH104" s="60" t="n">
        <f aca="false">Y104/Y$2*Y$5*AH$5</f>
        <v>0</v>
      </c>
      <c r="AI104" s="61" t="n">
        <f aca="false">SUM(AF104+AC104,AG104+AD104,AH104+AE104)-MIN(AF104+AC104,AG104+AD104,AH104+AE104)</f>
        <v>0</v>
      </c>
      <c r="AJ104" s="57"/>
      <c r="AK104" s="57"/>
      <c r="AL104" s="10"/>
      <c r="AM104" s="60"/>
      <c r="AN104" s="60"/>
      <c r="AO104" s="66"/>
      <c r="AP104" s="60" t="n">
        <f aca="false">AJ104/AJ$2*AJ$5*AP$5</f>
        <v>0</v>
      </c>
      <c r="AQ104" s="60" t="n">
        <f aca="false">AK104/AK$2*AK$5*AQ$5</f>
        <v>0</v>
      </c>
      <c r="AR104" s="60" t="n">
        <f aca="false">AL104/AL$2*AL$5*AR$5</f>
        <v>0</v>
      </c>
      <c r="AS104" s="61" t="n">
        <f aca="false">SUM(AP104+AM104,AQ104+AN104,AR104+AO104)-MIN(AP104+AM104,AQ104+AN104,AR104+AO104)</f>
        <v>0</v>
      </c>
      <c r="AT104" s="102"/>
      <c r="AU104" s="88"/>
      <c r="AV104" s="88"/>
      <c r="AW104" s="88"/>
      <c r="AX104" s="88"/>
      <c r="AY104" s="89"/>
      <c r="AZ104" s="60" t="n">
        <f aca="false">AT104/AT$2*AT$5*AZ$5</f>
        <v>0</v>
      </c>
      <c r="BA104" s="60" t="n">
        <f aca="false">AU104/AU$2*AU$5*BA$5</f>
        <v>0</v>
      </c>
      <c r="BB104" s="60" t="n">
        <f aca="false">AV104/AV$2*AV$5*BB$5</f>
        <v>0</v>
      </c>
      <c r="BC104" s="61" t="n">
        <f aca="false">SUM(AZ104+AW104,BA104+AX104,BB104+AY104)-MIN(AZ104+AW104,BA104+AX104,BB104+AY104)</f>
        <v>0</v>
      </c>
      <c r="BD104" s="88"/>
      <c r="BE104" s="111"/>
      <c r="BF104" s="142"/>
      <c r="BG104" s="88"/>
      <c r="BH104" s="89"/>
      <c r="BJ104" s="60" t="n">
        <f aca="false">BD104/BD$2*BD$5*BJ$5</f>
        <v>0</v>
      </c>
      <c r="BK104" s="60" t="n">
        <f aca="false">BE104/BE$2*BE$5*BK$5</f>
        <v>0</v>
      </c>
      <c r="BL104" s="77" t="n">
        <f aca="false">BF104/BF$2*BF$5*BL$5</f>
        <v>0</v>
      </c>
      <c r="BM104" s="61" t="n">
        <f aca="false">SUM(BJ104+BG104,BK104+BH104,BL104+BI104)-MIN(BJ104+BG104,BK104+BH104,BL104+BI104)</f>
        <v>0</v>
      </c>
      <c r="BN104" s="88"/>
      <c r="BO104" s="111"/>
      <c r="BP104" s="142"/>
      <c r="BQ104" s="88"/>
      <c r="BR104" s="88"/>
      <c r="BS104" s="89"/>
      <c r="BT104" s="60" t="n">
        <f aca="false">BN104/BN$2*BN$5*BT$5</f>
        <v>0</v>
      </c>
      <c r="BU104" s="60" t="n">
        <f aca="false">BO104/BO$2*BO$5*BU$5</f>
        <v>0</v>
      </c>
      <c r="BV104" s="77" t="n">
        <f aca="false">BP104/BP$2*BP$5*BV$5</f>
        <v>0</v>
      </c>
      <c r="BW104" s="61" t="n">
        <f aca="false">SUM(BT104+BQ104,BU104+BR104,BV104+BS104)-MIN(BT104+BQ104,BU104+BR104,BV104+BS104)</f>
        <v>0</v>
      </c>
      <c r="BX104" s="111"/>
      <c r="BY104" s="156"/>
      <c r="BZ104" s="125"/>
      <c r="CA104" s="88"/>
      <c r="CB104" s="89"/>
      <c r="CD104" s="60" t="n">
        <f aca="false">BX104/BX$2*BX$5*CD$5</f>
        <v>0</v>
      </c>
      <c r="CE104" s="60" t="n">
        <f aca="false">BY104/BY$2*BY$5*CE$5</f>
        <v>0</v>
      </c>
      <c r="CF104" s="60" t="n">
        <f aca="false">BZ104/BZ$2*BZ$5*CF$5</f>
        <v>0</v>
      </c>
      <c r="CG104" s="61" t="n">
        <f aca="false">SUM(CD104+CA104,CE104+CB104,CF104+CC104)-MIN(CD104+CA104,CE104+CB104,CF104+CC104)</f>
        <v>0</v>
      </c>
    </row>
    <row r="105" customFormat="false" ht="12.9" hidden="false" customHeight="true" outlineLevel="0" collapsed="false">
      <c r="A105" s="52" t="n">
        <v>98</v>
      </c>
      <c r="B105" s="57"/>
      <c r="C105" s="57"/>
      <c r="D105" s="57"/>
      <c r="E105" s="57"/>
      <c r="F105" s="57"/>
      <c r="G105" s="57"/>
      <c r="H105" s="57"/>
      <c r="I105" s="57" t="n">
        <f aca="false">D105/D$2*D$5*I$5</f>
        <v>0</v>
      </c>
      <c r="J105" s="57" t="n">
        <f aca="false">E105/E$2*E$5*J$5</f>
        <v>0</v>
      </c>
      <c r="K105" s="57" t="n">
        <f aca="false">I105/MAX(I$8:I$107)*MAX(J$8:J$107)</f>
        <v>0</v>
      </c>
      <c r="L105" s="57" t="n">
        <f aca="false">F105/F$2*F$5*L$5</f>
        <v>0</v>
      </c>
      <c r="M105" s="57" t="n">
        <f aca="false">G105/G$2*G$5*M$5</f>
        <v>0</v>
      </c>
      <c r="N105" s="57" t="n">
        <f aca="false">M105/MAX(M$8:M$107)*MAX(L$8:L$107)</f>
        <v>0</v>
      </c>
      <c r="O105" s="60"/>
      <c r="P105" s="60"/>
      <c r="Q105" s="60"/>
      <c r="R105" s="60" t="n">
        <f aca="false">MAX(J105:K105)</f>
        <v>0</v>
      </c>
      <c r="S105" s="60" t="n">
        <f aca="false">MAX(L105,N105)</f>
        <v>0</v>
      </c>
      <c r="T105" s="60" t="n">
        <f aca="false">H105/H$2*H$5*T$5</f>
        <v>0</v>
      </c>
      <c r="U105" s="61" t="n">
        <f aca="false">SUM(R105+O105,S105+P105,T105+Q105)-MIN(R105+O105,S105+P105,T105+Q105)</f>
        <v>0</v>
      </c>
      <c r="V105" s="152"/>
      <c r="W105" s="57"/>
      <c r="X105" s="57"/>
      <c r="Y105" s="57"/>
      <c r="Z105" s="57" t="n">
        <f aca="false">V105/V$2*V$5*Z$5</f>
        <v>0</v>
      </c>
      <c r="AA105" s="57" t="n">
        <f aca="false">W105/W$2*W$5*AA$5</f>
        <v>0</v>
      </c>
      <c r="AB105" s="57" t="n">
        <f aca="false">Z105/MAX(Z$8:Z$107)*MAX(AA$8:AA$107)</f>
        <v>0</v>
      </c>
      <c r="AC105" s="60"/>
      <c r="AD105" s="60"/>
      <c r="AE105" s="60"/>
      <c r="AF105" s="60" t="n">
        <f aca="false">MAX(AA105:AB105)</f>
        <v>0</v>
      </c>
      <c r="AG105" s="60" t="n">
        <f aca="false">X105/X$2*X$5*AG$5</f>
        <v>0</v>
      </c>
      <c r="AH105" s="60" t="n">
        <f aca="false">Y105/Y$2*Y$5*AH$5</f>
        <v>0</v>
      </c>
      <c r="AI105" s="61" t="n">
        <f aca="false">SUM(AF105+AC105,AG105+AD105,AH105+AE105)-MIN(AF105+AC105,AG105+AD105,AH105+AE105)</f>
        <v>0</v>
      </c>
      <c r="AJ105" s="57"/>
      <c r="AK105" s="57"/>
      <c r="AL105" s="10"/>
      <c r="AM105" s="60"/>
      <c r="AN105" s="60"/>
      <c r="AO105" s="66"/>
      <c r="AP105" s="60" t="n">
        <f aca="false">AJ105/AJ$2*AJ$5*AP$5</f>
        <v>0</v>
      </c>
      <c r="AQ105" s="60" t="n">
        <f aca="false">AK105/AK$2*AK$5*AQ$5</f>
        <v>0</v>
      </c>
      <c r="AR105" s="60" t="n">
        <f aca="false">AL105/AL$2*AL$5*AR$5</f>
        <v>0</v>
      </c>
      <c r="AS105" s="61" t="n">
        <f aca="false">SUM(AP105+AM105,AQ105+AN105,AR105+AO105)-MIN(AP105+AM105,AQ105+AN105,AR105+AO105)</f>
        <v>0</v>
      </c>
      <c r="AT105" s="102"/>
      <c r="AU105" s="88"/>
      <c r="AV105" s="88"/>
      <c r="AW105" s="88"/>
      <c r="AX105" s="88"/>
      <c r="AY105" s="89"/>
      <c r="AZ105" s="60" t="n">
        <f aca="false">AT105/AT$2*AT$5*AZ$5</f>
        <v>0</v>
      </c>
      <c r="BA105" s="60" t="n">
        <f aca="false">AU105/AU$2*AU$5*BA$5</f>
        <v>0</v>
      </c>
      <c r="BB105" s="60" t="n">
        <f aca="false">AV105/AV$2*AV$5*BB$5</f>
        <v>0</v>
      </c>
      <c r="BC105" s="61" t="n">
        <f aca="false">SUM(AZ105+AW105,BA105+AX105,BB105+AY105)-MIN(AZ105+AW105,BA105+AX105,BB105+AY105)</f>
        <v>0</v>
      </c>
      <c r="BD105" s="88"/>
      <c r="BE105" s="111"/>
      <c r="BF105" s="142"/>
      <c r="BG105" s="88"/>
      <c r="BH105" s="89"/>
      <c r="BJ105" s="60" t="n">
        <f aca="false">BD105/BD$2*BD$5*BJ$5</f>
        <v>0</v>
      </c>
      <c r="BK105" s="60" t="n">
        <f aca="false">BE105/BE$2*BE$5*BK$5</f>
        <v>0</v>
      </c>
      <c r="BL105" s="77" t="n">
        <f aca="false">BF105/BF$2*BF$5*BL$5</f>
        <v>0</v>
      </c>
      <c r="BM105" s="61" t="n">
        <f aca="false">SUM(BJ105+BG105,BK105+BH105,BL105+BI105)-MIN(BJ105+BG105,BK105+BH105,BL105+BI105)</f>
        <v>0</v>
      </c>
      <c r="BN105" s="88"/>
      <c r="BO105" s="111"/>
      <c r="BP105" s="142"/>
      <c r="BQ105" s="88"/>
      <c r="BR105" s="88"/>
      <c r="BS105" s="89"/>
      <c r="BT105" s="60" t="n">
        <f aca="false">BN105/BN$2*BN$5*BT$5</f>
        <v>0</v>
      </c>
      <c r="BU105" s="60" t="n">
        <f aca="false">BO105/BO$2*BO$5*BU$5</f>
        <v>0</v>
      </c>
      <c r="BV105" s="77" t="n">
        <f aca="false">BP105/BP$2*BP$5*BV$5</f>
        <v>0</v>
      </c>
      <c r="BW105" s="61" t="n">
        <f aca="false">SUM(BT105+BQ105,BU105+BR105,BV105+BS105)-MIN(BT105+BQ105,BU105+BR105,BV105+BS105)</f>
        <v>0</v>
      </c>
      <c r="BX105" s="111"/>
      <c r="BY105" s="156"/>
      <c r="BZ105" s="125"/>
      <c r="CA105" s="88"/>
      <c r="CB105" s="89"/>
      <c r="CD105" s="60" t="n">
        <f aca="false">BX105/BX$2*BX$5*CD$5</f>
        <v>0</v>
      </c>
      <c r="CE105" s="60" t="n">
        <f aca="false">BY105/BY$2*BY$5*CE$5</f>
        <v>0</v>
      </c>
      <c r="CF105" s="60" t="n">
        <f aca="false">BZ105/BZ$2*BZ$5*CF$5</f>
        <v>0</v>
      </c>
      <c r="CG105" s="61" t="n">
        <f aca="false">SUM(CD105+CA105,CE105+CB105,CF105+CC105)-MIN(CD105+CA105,CE105+CB105,CF105+CC105)</f>
        <v>0</v>
      </c>
    </row>
    <row r="106" customFormat="false" ht="12.9" hidden="false" customHeight="true" outlineLevel="0" collapsed="false">
      <c r="A106" s="52" t="n">
        <v>99</v>
      </c>
      <c r="B106" s="57"/>
      <c r="C106" s="57"/>
      <c r="D106" s="57"/>
      <c r="E106" s="57"/>
      <c r="F106" s="57"/>
      <c r="G106" s="57"/>
      <c r="H106" s="57"/>
      <c r="I106" s="57" t="n">
        <f aca="false">D106/D$2*D$5*I$5</f>
        <v>0</v>
      </c>
      <c r="J106" s="57" t="n">
        <f aca="false">E106/E$2*E$5*J$5</f>
        <v>0</v>
      </c>
      <c r="K106" s="57" t="n">
        <f aca="false">I106/MAX(I$8:I$107)*MAX(J$8:J$107)</f>
        <v>0</v>
      </c>
      <c r="L106" s="57" t="n">
        <f aca="false">F106/F$2*F$5*L$5</f>
        <v>0</v>
      </c>
      <c r="M106" s="57" t="n">
        <f aca="false">G106/G$2*G$5*M$5</f>
        <v>0</v>
      </c>
      <c r="N106" s="57" t="n">
        <f aca="false">M106/MAX(M$8:M$107)*MAX(L$8:L$107)</f>
        <v>0</v>
      </c>
      <c r="O106" s="60"/>
      <c r="P106" s="60"/>
      <c r="Q106" s="60"/>
      <c r="R106" s="60" t="n">
        <f aca="false">MAX(J106:K106)</f>
        <v>0</v>
      </c>
      <c r="S106" s="60" t="n">
        <f aca="false">MAX(L106,N106)</f>
        <v>0</v>
      </c>
      <c r="T106" s="60" t="n">
        <f aca="false">H106/H$2*H$5*T$5</f>
        <v>0</v>
      </c>
      <c r="U106" s="61" t="n">
        <f aca="false">SUM(R106+O106,S106+P106,T106+Q106)-MIN(R106+O106,S106+P106,T106+Q106)</f>
        <v>0</v>
      </c>
      <c r="V106" s="152"/>
      <c r="W106" s="57"/>
      <c r="X106" s="57"/>
      <c r="Y106" s="57"/>
      <c r="Z106" s="57" t="n">
        <f aca="false">V106/V$2*V$5*Z$5</f>
        <v>0</v>
      </c>
      <c r="AA106" s="57" t="n">
        <f aca="false">W106/W$2*W$5*AA$5</f>
        <v>0</v>
      </c>
      <c r="AB106" s="57" t="n">
        <f aca="false">Z106/MAX(Z$8:Z$107)*MAX(AA$8:AA$107)</f>
        <v>0</v>
      </c>
      <c r="AC106" s="60"/>
      <c r="AD106" s="60"/>
      <c r="AE106" s="60"/>
      <c r="AF106" s="60" t="n">
        <f aca="false">MAX(AA106:AB106)</f>
        <v>0</v>
      </c>
      <c r="AG106" s="60" t="n">
        <f aca="false">X106/X$2*X$5*AG$5</f>
        <v>0</v>
      </c>
      <c r="AH106" s="60" t="n">
        <f aca="false">Y106/Y$2*Y$5*AH$5</f>
        <v>0</v>
      </c>
      <c r="AI106" s="61" t="n">
        <f aca="false">SUM(AF106+AC106,AG106+AD106,AH106+AE106)-MIN(AF106+AC106,AG106+AD106,AH106+AE106)</f>
        <v>0</v>
      </c>
      <c r="AJ106" s="57"/>
      <c r="AK106" s="57"/>
      <c r="AL106" s="10"/>
      <c r="AM106" s="60"/>
      <c r="AN106" s="60"/>
      <c r="AO106" s="66"/>
      <c r="AP106" s="60" t="n">
        <f aca="false">AJ106/AJ$2*AJ$5*AP$5</f>
        <v>0</v>
      </c>
      <c r="AQ106" s="60" t="n">
        <f aca="false">AK106/AK$2*AK$5*AQ$5</f>
        <v>0</v>
      </c>
      <c r="AR106" s="60" t="n">
        <f aca="false">AL106/AL$2*AL$5*AR$5</f>
        <v>0</v>
      </c>
      <c r="AS106" s="61" t="n">
        <f aca="false">SUM(AP106+AM106,AQ106+AN106,AR106+AO106)-MIN(AP106+AM106,AQ106+AN106,AR106+AO106)</f>
        <v>0</v>
      </c>
      <c r="AT106" s="102"/>
      <c r="AU106" s="88"/>
      <c r="AV106" s="88"/>
      <c r="AW106" s="88"/>
      <c r="AX106" s="88"/>
      <c r="AY106" s="89"/>
      <c r="AZ106" s="60" t="n">
        <f aca="false">AT106/AT$2*AT$5*AZ$5</f>
        <v>0</v>
      </c>
      <c r="BA106" s="60" t="n">
        <f aca="false">AU106/AU$2*AU$5*BA$5</f>
        <v>0</v>
      </c>
      <c r="BB106" s="60" t="n">
        <f aca="false">AV106/AV$2*AV$5*BB$5</f>
        <v>0</v>
      </c>
      <c r="BC106" s="61" t="n">
        <f aca="false">SUM(AZ106+AW106,BA106+AX106,BB106+AY106)-MIN(AZ106+AW106,BA106+AX106,BB106+AY106)</f>
        <v>0</v>
      </c>
      <c r="BD106" s="88"/>
      <c r="BE106" s="111"/>
      <c r="BF106" s="142"/>
      <c r="BG106" s="88"/>
      <c r="BH106" s="89"/>
      <c r="BJ106" s="60" t="n">
        <f aca="false">BD106/BD$2*BD$5*BJ$5</f>
        <v>0</v>
      </c>
      <c r="BK106" s="60" t="n">
        <f aca="false">BE106/BE$2*BE$5*BK$5</f>
        <v>0</v>
      </c>
      <c r="BL106" s="77" t="n">
        <f aca="false">BF106/BF$2*BF$5*BL$5</f>
        <v>0</v>
      </c>
      <c r="BM106" s="61" t="n">
        <f aca="false">SUM(BJ106+BG106,BK106+BH106,BL106+BI106)-MIN(BJ106+BG106,BK106+BH106,BL106+BI106)</f>
        <v>0</v>
      </c>
      <c r="BN106" s="88"/>
      <c r="BO106" s="111"/>
      <c r="BP106" s="142"/>
      <c r="BQ106" s="88"/>
      <c r="BR106" s="88"/>
      <c r="BS106" s="89"/>
      <c r="BT106" s="60" t="n">
        <f aca="false">BN106/BN$2*BN$5*BT$5</f>
        <v>0</v>
      </c>
      <c r="BU106" s="60" t="n">
        <f aca="false">BO106/BO$2*BO$5*BU$5</f>
        <v>0</v>
      </c>
      <c r="BV106" s="77" t="n">
        <f aca="false">BP106/BP$2*BP$5*BV$5</f>
        <v>0</v>
      </c>
      <c r="BW106" s="61" t="n">
        <f aca="false">SUM(BT106+BQ106,BU106+BR106,BV106+BS106)-MIN(BT106+BQ106,BU106+BR106,BV106+BS106)</f>
        <v>0</v>
      </c>
      <c r="BX106" s="111"/>
      <c r="BY106" s="156"/>
      <c r="BZ106" s="125"/>
      <c r="CA106" s="88"/>
      <c r="CB106" s="89"/>
      <c r="CD106" s="60" t="n">
        <f aca="false">BX106/BX$2*BX$5*CD$5</f>
        <v>0</v>
      </c>
      <c r="CE106" s="60" t="n">
        <f aca="false">BY106/BY$2*BY$5*CE$5</f>
        <v>0</v>
      </c>
      <c r="CF106" s="60" t="n">
        <f aca="false">BZ106/BZ$2*BZ$5*CF$5</f>
        <v>0</v>
      </c>
      <c r="CG106" s="61" t="n">
        <f aca="false">SUM(CD106+CA106,CE106+CB106,CF106+CC106)-MIN(CD106+CA106,CE106+CB106,CF106+CC106)</f>
        <v>0</v>
      </c>
    </row>
    <row r="107" customFormat="false" ht="12.9" hidden="false" customHeight="true" outlineLevel="0" collapsed="false">
      <c r="A107" s="52" t="n">
        <v>100</v>
      </c>
      <c r="B107" s="57"/>
      <c r="C107" s="57"/>
      <c r="D107" s="57"/>
      <c r="E107" s="57"/>
      <c r="F107" s="57"/>
      <c r="G107" s="57"/>
      <c r="H107" s="57"/>
      <c r="I107" s="57" t="n">
        <f aca="false">D107/D$2*D$5*I$5</f>
        <v>0</v>
      </c>
      <c r="J107" s="57" t="n">
        <f aca="false">E107/E$2*E$5*J$5</f>
        <v>0</v>
      </c>
      <c r="K107" s="57" t="n">
        <f aca="false">I107/MAX(I$8:I$107)*MAX(J$8:J$107)</f>
        <v>0</v>
      </c>
      <c r="L107" s="57" t="n">
        <f aca="false">F107/F$2*F$5*L$5</f>
        <v>0</v>
      </c>
      <c r="M107" s="57" t="n">
        <f aca="false">G107/G$2*G$5*M$5</f>
        <v>0</v>
      </c>
      <c r="N107" s="57" t="n">
        <f aca="false">M107/MAX(M$8:M$107)*MAX(L$8:L$107)</f>
        <v>0</v>
      </c>
      <c r="O107" s="60"/>
      <c r="P107" s="60"/>
      <c r="Q107" s="60"/>
      <c r="R107" s="60" t="n">
        <f aca="false">MAX(J107:K107)</f>
        <v>0</v>
      </c>
      <c r="S107" s="60" t="n">
        <f aca="false">MAX(L107,N107)</f>
        <v>0</v>
      </c>
      <c r="T107" s="60" t="n">
        <f aca="false">H107/H$2*H$5*T$5</f>
        <v>0</v>
      </c>
      <c r="U107" s="61" t="n">
        <f aca="false">SUM(R107+O107,S107+P107,T107+Q107)-MIN(R107+O107,S107+P107,T107+Q107)</f>
        <v>0</v>
      </c>
      <c r="V107" s="152"/>
      <c r="W107" s="57"/>
      <c r="X107" s="57"/>
      <c r="Y107" s="57"/>
      <c r="Z107" s="57" t="n">
        <f aca="false">V107/V$2*V$5*Z$5</f>
        <v>0</v>
      </c>
      <c r="AA107" s="57" t="n">
        <f aca="false">W107/W$2*W$5*AA$5</f>
        <v>0</v>
      </c>
      <c r="AB107" s="57" t="n">
        <f aca="false">Z107/MAX(Z$8:Z$107)*MAX(AA$8:AA$107)</f>
        <v>0</v>
      </c>
      <c r="AC107" s="60"/>
      <c r="AD107" s="60"/>
      <c r="AE107" s="60"/>
      <c r="AF107" s="60" t="n">
        <f aca="false">MAX(AA107:AB107)</f>
        <v>0</v>
      </c>
      <c r="AG107" s="60" t="n">
        <f aca="false">X107/X$2*X$5*AG$5</f>
        <v>0</v>
      </c>
      <c r="AH107" s="60" t="n">
        <f aca="false">Y107/Y$2*Y$5*AH$5</f>
        <v>0</v>
      </c>
      <c r="AI107" s="61" t="n">
        <f aca="false">SUM(AF107+AC107,AG107+AD107,AH107+AE107)-MIN(AF107+AC107,AG107+AD107,AH107+AE107)</f>
        <v>0</v>
      </c>
      <c r="AJ107" s="57"/>
      <c r="AK107" s="57"/>
      <c r="AL107" s="10"/>
      <c r="AM107" s="60"/>
      <c r="AN107" s="60"/>
      <c r="AO107" s="66"/>
      <c r="AP107" s="60" t="n">
        <f aca="false">AJ107/AJ$2*AJ$5*AP$5</f>
        <v>0</v>
      </c>
      <c r="AQ107" s="60" t="n">
        <f aca="false">AK107/AK$2*AK$5*AQ$5</f>
        <v>0</v>
      </c>
      <c r="AR107" s="60" t="n">
        <f aca="false">AL107/AL$2*AL$5*AR$5</f>
        <v>0</v>
      </c>
      <c r="AS107" s="61" t="n">
        <f aca="false">SUM(AP107+AM107,AQ107+AN107,AR107+AO107)-MIN(AP107+AM107,AQ107+AN107,AR107+AO107)</f>
        <v>0</v>
      </c>
      <c r="AT107" s="102"/>
      <c r="AU107" s="88"/>
      <c r="AV107" s="88"/>
      <c r="AW107" s="88"/>
      <c r="AX107" s="88"/>
      <c r="AY107" s="89"/>
      <c r="AZ107" s="60" t="n">
        <f aca="false">AT107/AT$2*AT$5*AZ$5</f>
        <v>0</v>
      </c>
      <c r="BA107" s="60" t="n">
        <f aca="false">AU107/AU$2*AU$5*BA$5</f>
        <v>0</v>
      </c>
      <c r="BB107" s="60" t="n">
        <f aca="false">AV107/AV$2*AV$5*BB$5</f>
        <v>0</v>
      </c>
      <c r="BC107" s="61" t="n">
        <f aca="false">SUM(AZ107+AW107,BA107+AX107,BB107+AY107)-MIN(AZ107+AW107,BA107+AX107,BB107+AY107)</f>
        <v>0</v>
      </c>
      <c r="BD107" s="88"/>
      <c r="BE107" s="111"/>
      <c r="BF107" s="142"/>
      <c r="BG107" s="88"/>
      <c r="BH107" s="89"/>
      <c r="BJ107" s="60" t="n">
        <f aca="false">BD107/BD$2*BD$5*BJ$5</f>
        <v>0</v>
      </c>
      <c r="BK107" s="60" t="n">
        <f aca="false">BE107/BE$2*BE$5*BK$5</f>
        <v>0</v>
      </c>
      <c r="BL107" s="77" t="n">
        <f aca="false">BF107/BF$2*BF$5*BL$5</f>
        <v>0</v>
      </c>
      <c r="BM107" s="61" t="n">
        <f aca="false">SUM(BJ107+BG107,BK107+BH107,BL107+BI107)-MIN(BJ107+BG107,BK107+BH107,BL107+BI107)</f>
        <v>0</v>
      </c>
      <c r="BN107" s="88"/>
      <c r="BO107" s="111"/>
      <c r="BP107" s="142"/>
      <c r="BQ107" s="88"/>
      <c r="BR107" s="88"/>
      <c r="BS107" s="89"/>
      <c r="BT107" s="60" t="n">
        <f aca="false">BN107/BN$2*BN$5*BT$5</f>
        <v>0</v>
      </c>
      <c r="BU107" s="60" t="n">
        <f aca="false">BO107/BO$2*BO$5*BU$5</f>
        <v>0</v>
      </c>
      <c r="BV107" s="77" t="n">
        <f aca="false">BP107/BP$2*BP$5*BV$5</f>
        <v>0</v>
      </c>
      <c r="BW107" s="61" t="n">
        <f aca="false">SUM(BT107+BQ107,BU107+BR107,BV107+BS107)-MIN(BT107+BQ107,BU107+BR107,BV107+BS107)</f>
        <v>0</v>
      </c>
      <c r="BX107" s="111"/>
      <c r="BY107" s="156"/>
      <c r="BZ107" s="125"/>
      <c r="CA107" s="88"/>
      <c r="CB107" s="89"/>
      <c r="CD107" s="60" t="n">
        <f aca="false">BX107/BX$2*BX$5*CD$5</f>
        <v>0</v>
      </c>
      <c r="CE107" s="60" t="n">
        <f aca="false">BY107/BY$2*BY$5*CE$5</f>
        <v>0</v>
      </c>
      <c r="CF107" s="60" t="n">
        <f aca="false">BZ107/BZ$2*BZ$5*CF$5</f>
        <v>0</v>
      </c>
      <c r="CG107" s="61" t="n">
        <f aca="false">SUM(CD107+CA107,CE107+CB107,CF107+CC107)-MIN(CD107+CA107,CE107+CB107,CF107+CC107)</f>
        <v>0</v>
      </c>
    </row>
  </sheetData>
  <autoFilter ref="B7:CG107"/>
  <mergeCells count="22">
    <mergeCell ref="I3:N3"/>
    <mergeCell ref="R3:S3"/>
    <mergeCell ref="Z3:AB3"/>
    <mergeCell ref="O4:Q5"/>
    <mergeCell ref="AC4:AE5"/>
    <mergeCell ref="AM4:AO5"/>
    <mergeCell ref="AW4:AY5"/>
    <mergeCell ref="BG4:BI5"/>
    <mergeCell ref="BQ4:BS5"/>
    <mergeCell ref="CA4:CC5"/>
    <mergeCell ref="D6:E6"/>
    <mergeCell ref="F6:G6"/>
    <mergeCell ref="I6:K6"/>
    <mergeCell ref="L6:N6"/>
    <mergeCell ref="V6:W6"/>
    <mergeCell ref="Z6:AB6"/>
    <mergeCell ref="CI9:CP9"/>
    <mergeCell ref="CO10:CP10"/>
    <mergeCell ref="CI19:CO19"/>
    <mergeCell ref="CN20:CO20"/>
    <mergeCell ref="CI63:CP63"/>
    <mergeCell ref="CO64:CP6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D11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2" ySplit="7" topLeftCell="BH8" activePane="bottomRight" state="frozen"/>
      <selection pane="topLeft" activeCell="A1" activeCellId="0" sqref="A1"/>
      <selection pane="topRight" activeCell="BH1" activeCellId="0" sqref="BH1"/>
      <selection pane="bottomLeft" activeCell="A8" activeCellId="0" sqref="A8"/>
      <selection pane="bottomRight" activeCell="CB31" activeCellId="0" sqref="CB31"/>
    </sheetView>
  </sheetViews>
  <sheetFormatPr defaultColWidth="8.76953125" defaultRowHeight="13.2" zeroHeight="false" outlineLevelRow="0" outlineLevelCol="0"/>
  <cols>
    <col collapsed="false" customWidth="true" hidden="false" outlineLevel="0" max="1" min="1" style="1" width="3.89"/>
    <col collapsed="false" customWidth="true" hidden="false" outlineLevel="0" max="2" min="2" style="1" width="21.89"/>
    <col collapsed="false" customWidth="true" hidden="false" outlineLevel="0" max="3" min="3" style="1" width="10.33"/>
    <col collapsed="false" customWidth="true" hidden="false" outlineLevel="0" max="13" min="4" style="1" width="7.56"/>
    <col collapsed="false" customWidth="true" hidden="false" outlineLevel="0" max="16" min="14" style="1" width="7"/>
    <col collapsed="false" customWidth="true" hidden="false" outlineLevel="0" max="17" min="17" style="1" width="8"/>
    <col collapsed="false" customWidth="true" hidden="false" outlineLevel="0" max="18" min="18" style="1" width="7.67"/>
    <col collapsed="false" customWidth="true" hidden="false" outlineLevel="0" max="19" min="19" style="1" width="7.11"/>
    <col collapsed="false" customWidth="true" hidden="false" outlineLevel="0" max="22" min="20" style="1" width="6.42"/>
    <col collapsed="false" customWidth="true" hidden="false" outlineLevel="0" max="23" min="23" style="1" width="7.56"/>
    <col collapsed="false" customWidth="true" hidden="false" outlineLevel="0" max="24" min="24" style="1" width="7.11"/>
    <col collapsed="false" customWidth="true" hidden="false" outlineLevel="0" max="25" min="25" style="1" width="6.01"/>
    <col collapsed="false" customWidth="true" hidden="false" outlineLevel="0" max="26" min="26" style="1" width="5.89"/>
    <col collapsed="false" customWidth="true" hidden="false" outlineLevel="0" max="27" min="27" style="1" width="6.11"/>
    <col collapsed="false" customWidth="true" hidden="false" outlineLevel="0" max="28" min="28" style="1" width="5.55"/>
    <col collapsed="false" customWidth="true" hidden="false" outlineLevel="0" max="31" min="29" style="1" width="6.56"/>
    <col collapsed="false" customWidth="true" hidden="false" outlineLevel="0" max="32" min="32" style="1" width="7"/>
    <col collapsed="false" customWidth="true" hidden="false" outlineLevel="0" max="33" min="33" style="1" width="7.44"/>
    <col collapsed="false" customWidth="true" hidden="false" outlineLevel="0" max="34" min="34" style="1" width="6.42"/>
    <col collapsed="false" customWidth="true" hidden="false" outlineLevel="0" max="35" min="35" style="1" width="5.43"/>
    <col collapsed="false" customWidth="true" hidden="false" outlineLevel="0" max="36" min="36" style="0" width="5.89"/>
    <col collapsed="false" customWidth="true" hidden="false" outlineLevel="0" max="38" min="37" style="0" width="5.55"/>
    <col collapsed="false" customWidth="true" hidden="false" outlineLevel="0" max="39" min="39" style="2" width="5.55"/>
    <col collapsed="false" customWidth="true" hidden="false" outlineLevel="0" max="41" min="40" style="0" width="6.56"/>
    <col collapsed="false" customWidth="true" hidden="false" outlineLevel="0" max="42" min="42" style="0" width="7.34"/>
    <col collapsed="false" customWidth="true" hidden="false" outlineLevel="0" max="43" min="43" style="0" width="7.56"/>
    <col collapsed="false" customWidth="true" hidden="false" outlineLevel="0" max="45" min="44" style="0" width="7.11"/>
    <col collapsed="false" customWidth="true" hidden="false" outlineLevel="0" max="46" min="46" style="0" width="7.56"/>
    <col collapsed="false" customWidth="true" hidden="false" outlineLevel="0" max="48" min="47" style="0" width="7.87"/>
    <col collapsed="false" customWidth="true" hidden="false" outlineLevel="0" max="49" min="49" style="0" width="7.34"/>
    <col collapsed="false" customWidth="true" hidden="false" outlineLevel="0" max="52" min="50" style="0" width="6.56"/>
    <col collapsed="false" customWidth="true" hidden="false" outlineLevel="0" max="53" min="53" style="0" width="7.56"/>
    <col collapsed="false" customWidth="true" hidden="false" outlineLevel="0" max="56" min="54" style="0" width="5.01"/>
    <col collapsed="false" customWidth="true" hidden="false" outlineLevel="0" max="63" min="60" style="0" width="6.56"/>
    <col collapsed="false" customWidth="true" hidden="false" outlineLevel="0" max="64" min="64" style="0" width="5.96"/>
    <col collapsed="false" customWidth="true" hidden="false" outlineLevel="0" max="66" min="65" style="0" width="5.46"/>
    <col collapsed="false" customWidth="true" hidden="false" outlineLevel="0" max="68" min="67" style="0" width="6.01"/>
    <col collapsed="false" customWidth="true" hidden="false" outlineLevel="0" max="69" min="69" style="0" width="5.46"/>
    <col collapsed="false" customWidth="true" hidden="false" outlineLevel="0" max="73" min="70" style="0" width="6.98"/>
    <col collapsed="false" customWidth="true" hidden="false" outlineLevel="0" max="75" min="75" style="0" width="20.05"/>
    <col collapsed="false" customWidth="true" hidden="false" outlineLevel="0" max="76" min="76" style="0" width="17.09"/>
  </cols>
  <sheetData>
    <row r="1" customFormat="false" ht="12.9" hidden="false" customHeight="true" outlineLevel="0" collapsed="false">
      <c r="A1" s="16"/>
      <c r="B1" s="169"/>
      <c r="C1" s="169"/>
      <c r="D1" s="170"/>
      <c r="E1" s="170"/>
      <c r="F1" s="170"/>
      <c r="G1" s="170"/>
      <c r="H1" s="170"/>
      <c r="I1" s="170"/>
      <c r="J1" s="170"/>
      <c r="K1" s="170"/>
      <c r="L1" s="171"/>
      <c r="M1" s="172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0"/>
    </row>
    <row r="2" customFormat="false" ht="12.9" hidden="false" customHeight="true" outlineLevel="0" collapsed="false">
      <c r="A2" s="16"/>
      <c r="B2" s="3"/>
      <c r="C2" s="4" t="s">
        <v>0</v>
      </c>
      <c r="D2" s="173" t="n">
        <v>7236</v>
      </c>
      <c r="E2" s="173" t="n">
        <v>7387</v>
      </c>
      <c r="F2" s="173" t="n">
        <v>10941</v>
      </c>
      <c r="G2" s="170"/>
      <c r="H2" s="170"/>
      <c r="I2" s="170"/>
      <c r="J2" s="170"/>
      <c r="K2" s="170"/>
      <c r="L2" s="174"/>
      <c r="M2" s="8" t="s">
        <v>0</v>
      </c>
      <c r="N2" s="173" t="n">
        <v>7387</v>
      </c>
      <c r="O2" s="173" t="n">
        <v>10941</v>
      </c>
      <c r="P2" s="173" t="n">
        <v>9189</v>
      </c>
      <c r="Q2" s="170"/>
      <c r="R2" s="170"/>
      <c r="S2" s="170"/>
      <c r="T2" s="170"/>
      <c r="U2" s="170"/>
      <c r="V2" s="174"/>
      <c r="W2" s="8" t="s">
        <v>0</v>
      </c>
      <c r="X2" s="173" t="n">
        <v>10941</v>
      </c>
      <c r="Y2" s="173" t="n">
        <v>9189</v>
      </c>
      <c r="Z2" s="175" t="n">
        <v>3753</v>
      </c>
      <c r="AA2" s="170"/>
      <c r="AB2" s="170"/>
      <c r="AC2" s="170"/>
      <c r="AD2" s="170"/>
      <c r="AE2" s="170"/>
      <c r="AF2" s="174"/>
      <c r="AG2" s="8" t="s">
        <v>0</v>
      </c>
      <c r="AH2" s="173" t="n">
        <v>9189</v>
      </c>
      <c r="AI2" s="175" t="n">
        <v>3753</v>
      </c>
      <c r="AJ2" s="175" t="n">
        <v>6494</v>
      </c>
      <c r="AK2" s="170"/>
      <c r="AL2" s="170"/>
      <c r="AM2" s="170"/>
      <c r="AN2" s="170"/>
      <c r="AO2" s="170"/>
      <c r="AP2" s="174"/>
      <c r="AQ2" s="8" t="s">
        <v>0</v>
      </c>
      <c r="AR2" s="175" t="n">
        <v>3753</v>
      </c>
      <c r="AS2" s="175" t="n">
        <v>6494</v>
      </c>
      <c r="AT2" s="175" t="n">
        <v>4768</v>
      </c>
      <c r="AU2" s="170"/>
      <c r="AV2" s="170"/>
      <c r="AW2" s="170"/>
      <c r="AX2" s="170"/>
      <c r="AY2" s="170"/>
      <c r="AZ2" s="174"/>
      <c r="BA2" s="8" t="s">
        <v>0</v>
      </c>
      <c r="BB2" s="175" t="n">
        <v>6233</v>
      </c>
      <c r="BC2" s="175" t="n">
        <v>4377</v>
      </c>
      <c r="BD2" s="175" t="n">
        <v>7374</v>
      </c>
      <c r="BE2" s="170"/>
      <c r="BF2" s="170"/>
      <c r="BG2" s="170"/>
      <c r="BH2" s="170"/>
      <c r="BI2" s="170"/>
      <c r="BJ2" s="174"/>
      <c r="BK2" s="8" t="s">
        <v>0</v>
      </c>
      <c r="BL2" s="176" t="n">
        <v>4377</v>
      </c>
      <c r="BM2" s="176" t="n">
        <v>7374</v>
      </c>
      <c r="BN2" s="176" t="n">
        <v>2181</v>
      </c>
      <c r="BO2" s="170"/>
      <c r="BP2" s="170"/>
      <c r="BQ2" s="170"/>
      <c r="BR2" s="170"/>
      <c r="BS2" s="170"/>
      <c r="BT2" s="174"/>
    </row>
    <row r="3" customFormat="false" ht="12.9" hidden="false" customHeight="true" outlineLevel="0" collapsed="false">
      <c r="A3" s="16"/>
      <c r="B3" s="3"/>
      <c r="C3" s="4" t="s">
        <v>1</v>
      </c>
      <c r="D3" s="173" t="n">
        <v>20</v>
      </c>
      <c r="E3" s="173" t="n">
        <v>29</v>
      </c>
      <c r="F3" s="173" t="n">
        <v>26</v>
      </c>
      <c r="G3" s="170"/>
      <c r="H3" s="170"/>
      <c r="I3" s="170"/>
      <c r="J3" s="170"/>
      <c r="K3" s="170"/>
      <c r="L3" s="174"/>
      <c r="M3" s="8" t="s">
        <v>1</v>
      </c>
      <c r="N3" s="173" t="n">
        <v>29</v>
      </c>
      <c r="O3" s="173" t="n">
        <v>26</v>
      </c>
      <c r="P3" s="173" t="n">
        <v>33</v>
      </c>
      <c r="Q3" s="170"/>
      <c r="R3" s="170"/>
      <c r="S3" s="170"/>
      <c r="T3" s="170"/>
      <c r="U3" s="170"/>
      <c r="V3" s="174"/>
      <c r="W3" s="8" t="s">
        <v>1</v>
      </c>
      <c r="X3" s="173" t="n">
        <v>26</v>
      </c>
      <c r="Y3" s="173" t="n">
        <v>33</v>
      </c>
      <c r="Z3" s="175" t="n">
        <v>28</v>
      </c>
      <c r="AA3" s="170"/>
      <c r="AB3" s="170"/>
      <c r="AC3" s="170"/>
      <c r="AD3" s="170"/>
      <c r="AE3" s="170"/>
      <c r="AF3" s="174"/>
      <c r="AG3" s="8" t="s">
        <v>1</v>
      </c>
      <c r="AH3" s="173" t="n">
        <v>33</v>
      </c>
      <c r="AI3" s="175" t="n">
        <v>28</v>
      </c>
      <c r="AJ3" s="175" t="n">
        <v>26</v>
      </c>
      <c r="AK3" s="170"/>
      <c r="AL3" s="170"/>
      <c r="AM3" s="170"/>
      <c r="AN3" s="170"/>
      <c r="AO3" s="170"/>
      <c r="AP3" s="174"/>
      <c r="AQ3" s="8" t="s">
        <v>1</v>
      </c>
      <c r="AR3" s="175" t="n">
        <v>28</v>
      </c>
      <c r="AS3" s="175" t="n">
        <v>26</v>
      </c>
      <c r="AT3" s="175" t="n">
        <v>24</v>
      </c>
      <c r="AU3" s="170"/>
      <c r="AV3" s="170"/>
      <c r="AW3" s="170"/>
      <c r="AX3" s="170"/>
      <c r="AY3" s="170"/>
      <c r="AZ3" s="174"/>
      <c r="BA3" s="8" t="s">
        <v>1</v>
      </c>
      <c r="BB3" s="175" t="n">
        <v>26</v>
      </c>
      <c r="BC3" s="175" t="n">
        <v>24</v>
      </c>
      <c r="BD3" s="175" t="n">
        <v>33</v>
      </c>
      <c r="BE3" s="170"/>
      <c r="BF3" s="170"/>
      <c r="BG3" s="170"/>
      <c r="BH3" s="170"/>
      <c r="BI3" s="170"/>
      <c r="BJ3" s="174"/>
      <c r="BK3" s="8" t="s">
        <v>1</v>
      </c>
      <c r="BL3" s="176" t="n">
        <v>24</v>
      </c>
      <c r="BM3" s="176" t="n">
        <v>33</v>
      </c>
      <c r="BN3" s="176" t="n">
        <v>29</v>
      </c>
      <c r="BO3" s="170"/>
      <c r="BP3" s="170"/>
      <c r="BQ3" s="170"/>
      <c r="BR3" s="170"/>
      <c r="BS3" s="170"/>
      <c r="BT3" s="174"/>
    </row>
    <row r="4" customFormat="false" ht="12.9" hidden="false" customHeight="true" outlineLevel="0" collapsed="false">
      <c r="A4" s="16"/>
      <c r="B4" s="3"/>
      <c r="C4" s="4" t="s">
        <v>5</v>
      </c>
      <c r="D4" s="173" t="n">
        <v>9</v>
      </c>
      <c r="E4" s="173" t="n">
        <v>10</v>
      </c>
      <c r="F4" s="173" t="n">
        <v>12</v>
      </c>
      <c r="G4" s="21" t="s">
        <v>8</v>
      </c>
      <c r="H4" s="21"/>
      <c r="I4" s="21"/>
      <c r="J4" s="22" t="s">
        <v>6</v>
      </c>
      <c r="K4" s="22" t="s">
        <v>7</v>
      </c>
      <c r="L4" s="23" t="s">
        <v>9</v>
      </c>
      <c r="M4" s="8" t="s">
        <v>5</v>
      </c>
      <c r="N4" s="173" t="n">
        <v>10</v>
      </c>
      <c r="O4" s="173" t="n">
        <v>12</v>
      </c>
      <c r="P4" s="173" t="n">
        <v>10</v>
      </c>
      <c r="Q4" s="21" t="s">
        <v>8</v>
      </c>
      <c r="R4" s="21"/>
      <c r="S4" s="21"/>
      <c r="T4" s="22" t="s">
        <v>6</v>
      </c>
      <c r="U4" s="22" t="s">
        <v>7</v>
      </c>
      <c r="V4" s="23" t="s">
        <v>9</v>
      </c>
      <c r="W4" s="8" t="s">
        <v>5</v>
      </c>
      <c r="X4" s="173" t="n">
        <v>12</v>
      </c>
      <c r="Y4" s="173" t="n">
        <v>10</v>
      </c>
      <c r="Z4" s="177" t="n">
        <v>8</v>
      </c>
      <c r="AA4" s="21" t="s">
        <v>8</v>
      </c>
      <c r="AB4" s="21"/>
      <c r="AC4" s="21"/>
      <c r="AD4" s="22" t="s">
        <v>6</v>
      </c>
      <c r="AE4" s="22" t="s">
        <v>7</v>
      </c>
      <c r="AF4" s="23" t="s">
        <v>9</v>
      </c>
      <c r="AG4" s="8" t="s">
        <v>5</v>
      </c>
      <c r="AH4" s="173" t="n">
        <v>10</v>
      </c>
      <c r="AI4" s="177" t="n">
        <v>8</v>
      </c>
      <c r="AJ4" s="177" t="n">
        <v>8</v>
      </c>
      <c r="AK4" s="21" t="s">
        <v>8</v>
      </c>
      <c r="AL4" s="21"/>
      <c r="AM4" s="21"/>
      <c r="AN4" s="22" t="s">
        <v>6</v>
      </c>
      <c r="AO4" s="22" t="s">
        <v>7</v>
      </c>
      <c r="AP4" s="23" t="s">
        <v>9</v>
      </c>
      <c r="AQ4" s="8" t="s">
        <v>5</v>
      </c>
      <c r="AR4" s="177" t="n">
        <v>8</v>
      </c>
      <c r="AS4" s="177" t="n">
        <v>8</v>
      </c>
      <c r="AT4" s="177" t="n">
        <v>7</v>
      </c>
      <c r="AU4" s="14" t="s">
        <v>8</v>
      </c>
      <c r="AV4" s="14"/>
      <c r="AW4" s="14"/>
      <c r="AX4" s="22" t="s">
        <v>6</v>
      </c>
      <c r="AY4" s="22" t="s">
        <v>7</v>
      </c>
      <c r="AZ4" s="23" t="s">
        <v>9</v>
      </c>
      <c r="BA4" s="8" t="s">
        <v>5</v>
      </c>
      <c r="BB4" s="177" t="n">
        <v>8</v>
      </c>
      <c r="BC4" s="177" t="n">
        <v>7</v>
      </c>
      <c r="BD4" s="177" t="n">
        <v>9</v>
      </c>
      <c r="BE4" s="14" t="s">
        <v>8</v>
      </c>
      <c r="BF4" s="14"/>
      <c r="BG4" s="14"/>
      <c r="BH4" s="22" t="s">
        <v>6</v>
      </c>
      <c r="BI4" s="22" t="s">
        <v>7</v>
      </c>
      <c r="BJ4" s="23" t="s">
        <v>9</v>
      </c>
      <c r="BK4" s="8" t="s">
        <v>5</v>
      </c>
      <c r="BL4" s="176" t="n">
        <v>7</v>
      </c>
      <c r="BM4" s="176" t="n">
        <v>9</v>
      </c>
      <c r="BN4" s="176" t="n">
        <v>4</v>
      </c>
      <c r="BO4" s="14" t="s">
        <v>8</v>
      </c>
      <c r="BP4" s="14"/>
      <c r="BQ4" s="14"/>
      <c r="BR4" s="22" t="s">
        <v>6</v>
      </c>
      <c r="BS4" s="22" t="s">
        <v>7</v>
      </c>
      <c r="BT4" s="23" t="s">
        <v>9</v>
      </c>
    </row>
    <row r="5" customFormat="false" ht="12.9" hidden="false" customHeight="true" outlineLevel="0" collapsed="false">
      <c r="A5" s="16"/>
      <c r="B5" s="3"/>
      <c r="C5" s="4" t="s">
        <v>10</v>
      </c>
      <c r="D5" s="173" t="n">
        <f aca="false">IF(D3/10&gt;=1,1,D3/10)*IF(D4/4&gt;=1,1,D4/4)</f>
        <v>1</v>
      </c>
      <c r="E5" s="173" t="n">
        <f aca="false">IF(E3/10&gt;=1,1,E3/10)*IF(E4/4&gt;=1,1,E4/4)</f>
        <v>1</v>
      </c>
      <c r="F5" s="178" t="n">
        <f aca="false">IF(F3/10&gt;=1,1,F3/10)*IF(F4/4&gt;=1,1,F4/4)</f>
        <v>1</v>
      </c>
      <c r="G5" s="21"/>
      <c r="H5" s="21"/>
      <c r="I5" s="21"/>
      <c r="J5" s="30" t="n">
        <f aca="false">IF((375+(1/70)*(D2-2500))&gt;425,425,375+(1/70)*(D2-2500))</f>
        <v>425</v>
      </c>
      <c r="K5" s="25" t="n">
        <f aca="false">IF((400+(1/70)*(E2-2500))&gt;450,450,400+(1/70)*(E2-2500))</f>
        <v>450</v>
      </c>
      <c r="L5" s="28" t="n">
        <f aca="false">IF((450+(1/35)*(F2-2500))&gt;550,550,450+(1/35)*(F2-2500))</f>
        <v>550</v>
      </c>
      <c r="M5" s="29" t="s">
        <v>10</v>
      </c>
      <c r="N5" s="173" t="n">
        <f aca="false">IF(N3/10&gt;=1,1,N3/10)*IF(N4/4&gt;=1,1,N4/4)</f>
        <v>1</v>
      </c>
      <c r="O5" s="178" t="n">
        <f aca="false">IF(O3/10&gt;=1,1,O3/10)*IF(O4/4&gt;=1,1,O4/4)</f>
        <v>1</v>
      </c>
      <c r="P5" s="178" t="n">
        <f aca="false">IF(P3/10&gt;=1,1,P3/10)*IF(P4/4&gt;=1,1,P4/4)</f>
        <v>1</v>
      </c>
      <c r="Q5" s="21"/>
      <c r="R5" s="21"/>
      <c r="S5" s="21"/>
      <c r="T5" s="30" t="n">
        <f aca="false">IF((375+(1/70)*(N2-2500))&gt;425,425,375+(1/70)*(N2-2500))</f>
        <v>425</v>
      </c>
      <c r="U5" s="25" t="n">
        <f aca="false">IF((400+(1/70)*(O2-2500))&gt;450,450,400+(1/70)*(O2-2500))</f>
        <v>450</v>
      </c>
      <c r="V5" s="31" t="n">
        <f aca="false">IF((450+(1/35)*(P2-2500))&gt;550,550,450+(1/35)*(P2-2500))</f>
        <v>550</v>
      </c>
      <c r="W5" s="29" t="s">
        <v>10</v>
      </c>
      <c r="X5" s="178" t="n">
        <f aca="false">IF(X3/10&gt;=1,1,X3/10)*IF(X4/4&gt;=1,1,X4/4)</f>
        <v>1</v>
      </c>
      <c r="Y5" s="178" t="n">
        <f aca="false">IF(Y3/10&gt;=1,1,Y3/10)*IF(Y4/4&gt;=1,1,Y4/4)</f>
        <v>1</v>
      </c>
      <c r="Z5" s="178" t="n">
        <f aca="false">IF(Z3/10&gt;=1,1,Z3/10)*IF(Z4/4&gt;=1,1,Z4/4)</f>
        <v>1</v>
      </c>
      <c r="AA5" s="21"/>
      <c r="AB5" s="21"/>
      <c r="AC5" s="21"/>
      <c r="AD5" s="30" t="n">
        <f aca="false">IF((375+(1/70)*(X2-2500))&gt;425,425,375+(1/70)*(X2-2500))</f>
        <v>425</v>
      </c>
      <c r="AE5" s="25" t="n">
        <f aca="false">IF((400+(1/70)*(Y2-2500))&gt;450,450,400+(1/70)*(Y2-2500))</f>
        <v>450</v>
      </c>
      <c r="AF5" s="31" t="n">
        <f aca="false">IF((450+(1/35)*(Z2-2500))&gt;550,550,450+(1/35)*(Z2-2500))</f>
        <v>485.8</v>
      </c>
      <c r="AG5" s="29" t="s">
        <v>10</v>
      </c>
      <c r="AH5" s="178" t="n">
        <f aca="false">IF(AH3/10&gt;=1,1,AH3/10)*IF(AH4/4&gt;=1,1,AH4/4)</f>
        <v>1</v>
      </c>
      <c r="AI5" s="178" t="n">
        <f aca="false">IF(AI3/10&gt;=1,1,AI3/10)*IF(AI4/4&gt;=1,1,AI4/4)</f>
        <v>1</v>
      </c>
      <c r="AJ5" s="178" t="n">
        <f aca="false">IF(AJ3/10&gt;=1,1,AJ3/10)*IF(AJ4/4&gt;=1,1,AJ4/4)</f>
        <v>1</v>
      </c>
      <c r="AK5" s="21"/>
      <c r="AL5" s="21"/>
      <c r="AM5" s="21"/>
      <c r="AN5" s="30" t="n">
        <f aca="false">IF((375+(1/70)*(AH2-2500))&gt;425,425,375+(1/70)*(AH2-2500))</f>
        <v>425</v>
      </c>
      <c r="AO5" s="25" t="n">
        <f aca="false">IF((400+(1/70)*(AI2-2500))&gt;450,450,400+(1/70)*(AI2-2500))</f>
        <v>417.9</v>
      </c>
      <c r="AP5" s="28" t="n">
        <f aca="false">IF((450+(1/35)*(AJ2-2500))&gt;550,550,450+(1/35)*(AJ2-2500))</f>
        <v>550</v>
      </c>
      <c r="AQ5" s="29" t="s">
        <v>10</v>
      </c>
      <c r="AR5" s="178" t="n">
        <f aca="false">IF(AR3/10&gt;=1,1,AR3/10)*IF(AR4/4&gt;=1,1,AR4/4)</f>
        <v>1</v>
      </c>
      <c r="AS5" s="178" t="n">
        <f aca="false">IF(AS3/10&gt;=1,1,AS3/10)*IF(AS4/4&gt;=1,1,AS4/4)</f>
        <v>1</v>
      </c>
      <c r="AT5" s="178" t="n">
        <f aca="false">IF(AT3/10&gt;=1,1,AT3/10)*IF(AT4/4&gt;=1,1,AT4/4)</f>
        <v>1</v>
      </c>
      <c r="AU5" s="14"/>
      <c r="AV5" s="14"/>
      <c r="AW5" s="14"/>
      <c r="AX5" s="30" t="n">
        <f aca="false">IF((375+(1/70)*(AR2-2500))&gt;425,425,375+(1/70)*(AR2-2500))</f>
        <v>392.9</v>
      </c>
      <c r="AY5" s="25" t="n">
        <f aca="false">IF((400+(1/70)*(AS2-2500))&gt;450,450,400+(1/70)*(AS2-2500))</f>
        <v>450</v>
      </c>
      <c r="AZ5" s="179" t="n">
        <f aca="false">IF((450+(1/35)*(AT2-2500))&gt;550,550,450+(1/35)*(AT2-2500))</f>
        <v>514.8</v>
      </c>
      <c r="BA5" s="29" t="s">
        <v>10</v>
      </c>
      <c r="BB5" s="178" t="n">
        <f aca="false">IF(BB3/10&gt;=1,1,BB3/10)*IF(BB4/4&gt;=1,1,BB4/4)</f>
        <v>1</v>
      </c>
      <c r="BC5" s="178" t="n">
        <f aca="false">IF(BC3/10&gt;=1,1,BC3/10)*IF(BC4/4&gt;=1,1,BC4/4)</f>
        <v>1</v>
      </c>
      <c r="BD5" s="178" t="n">
        <f aca="false">IF(BD3/10&gt;=1,1,BD3/10)*IF(BD4/4&gt;=1,1,BD4/4)</f>
        <v>1</v>
      </c>
      <c r="BE5" s="14"/>
      <c r="BF5" s="14"/>
      <c r="BG5" s="14"/>
      <c r="BH5" s="30" t="n">
        <f aca="false">IF((375+(1/70)*(BB2-2500))&gt;425,425,375+(1/70)*(BB2-2500))</f>
        <v>425</v>
      </c>
      <c r="BI5" s="25" t="n">
        <f aca="false">IF((400+(1/70)*(BC2-2500))&gt;450,450,400+(1/70)*(BC2-2500))</f>
        <v>426.814285714286</v>
      </c>
      <c r="BJ5" s="179" t="n">
        <f aca="false">IF((450+(1/35)*(BD2-2500))&gt;550,550,450+(1/35)*(BD2-2500))</f>
        <v>550</v>
      </c>
      <c r="BK5" s="29" t="s">
        <v>10</v>
      </c>
      <c r="BL5" s="180" t="n">
        <f aca="false">IF(BL3/10&gt;=1,1,BL3/10)*IF(BL4/4&gt;=1,1,BL4/4)</f>
        <v>1</v>
      </c>
      <c r="BM5" s="180" t="n">
        <f aca="false">IF(BM3/10&gt;=1,1,BM3/10)*IF(BM4/4&gt;=1,1,BM4/4)</f>
        <v>1</v>
      </c>
      <c r="BN5" s="180" t="n">
        <f aca="false">IF(BN3/10&gt;=1,1,BN3/10)*IF(BN4/4&gt;=1,1,BN4/4)</f>
        <v>1</v>
      </c>
      <c r="BO5" s="14"/>
      <c r="BP5" s="14"/>
      <c r="BQ5" s="14"/>
      <c r="BR5" s="30" t="n">
        <f aca="false">IF((375+(1/70)*(BL2-2500))&gt;425,425,375+(1/70)*(BL2-2500))</f>
        <v>401.814285714286</v>
      </c>
      <c r="BS5" s="25" t="n">
        <f aca="false">IF((400+(1/70)*(BM2-2500))&gt;450,450,400+(1/70)*(BM2-2500))</f>
        <v>450</v>
      </c>
      <c r="BT5" s="179" t="n">
        <f aca="false">IF((450+(1/35)*(BN2-2500))&gt;550,550,450+(1/35)*(BN2-2500))</f>
        <v>440.885714285714</v>
      </c>
      <c r="BU5" s="181"/>
    </row>
    <row r="6" customFormat="false" ht="12.9" hidden="false" customHeight="true" outlineLevel="0" collapsed="false">
      <c r="A6" s="16"/>
      <c r="B6" s="16"/>
      <c r="C6" s="16"/>
      <c r="D6" s="182" t="n">
        <v>2013</v>
      </c>
      <c r="E6" s="182" t="n">
        <v>2014</v>
      </c>
      <c r="F6" s="183" t="n">
        <v>2015</v>
      </c>
      <c r="G6" s="184" t="n">
        <v>2013</v>
      </c>
      <c r="H6" s="184" t="n">
        <v>2014</v>
      </c>
      <c r="I6" s="184" t="n">
        <v>2015</v>
      </c>
      <c r="J6" s="185" t="n">
        <v>2013</v>
      </c>
      <c r="K6" s="185" t="n">
        <v>2014</v>
      </c>
      <c r="L6" s="185" t="n">
        <v>2015</v>
      </c>
      <c r="M6" s="186" t="n">
        <v>2016</v>
      </c>
      <c r="N6" s="187" t="n">
        <v>2014</v>
      </c>
      <c r="O6" s="183" t="n">
        <v>2015</v>
      </c>
      <c r="P6" s="183" t="n">
        <v>2016</v>
      </c>
      <c r="Q6" s="184" t="n">
        <v>2014</v>
      </c>
      <c r="R6" s="184" t="n">
        <v>2015</v>
      </c>
      <c r="S6" s="184" t="n">
        <v>2016</v>
      </c>
      <c r="T6" s="185" t="n">
        <v>2014</v>
      </c>
      <c r="U6" s="185" t="n">
        <v>2015</v>
      </c>
      <c r="V6" s="185" t="n">
        <v>2016</v>
      </c>
      <c r="W6" s="188" t="n">
        <v>2017</v>
      </c>
      <c r="X6" s="189" t="n">
        <v>2015</v>
      </c>
      <c r="Y6" s="183" t="n">
        <v>2016</v>
      </c>
      <c r="Z6" s="183" t="n">
        <v>2017</v>
      </c>
      <c r="AA6" s="183" t="n">
        <v>2015</v>
      </c>
      <c r="AB6" s="183" t="n">
        <v>2016</v>
      </c>
      <c r="AC6" s="183" t="n">
        <v>2017</v>
      </c>
      <c r="AD6" s="183" t="n">
        <v>2015</v>
      </c>
      <c r="AE6" s="183" t="n">
        <v>2016</v>
      </c>
      <c r="AF6" s="183" t="n">
        <v>2017</v>
      </c>
      <c r="AG6" s="190" t="n">
        <v>2018</v>
      </c>
      <c r="AH6" s="183" t="n">
        <v>2016</v>
      </c>
      <c r="AI6" s="183" t="n">
        <v>2017</v>
      </c>
      <c r="AJ6" s="183" t="n">
        <v>2018</v>
      </c>
      <c r="AK6" s="183" t="n">
        <v>2016</v>
      </c>
      <c r="AL6" s="183" t="n">
        <v>2017</v>
      </c>
      <c r="AM6" s="183" t="n">
        <v>2018</v>
      </c>
      <c r="AN6" s="183" t="n">
        <v>2016</v>
      </c>
      <c r="AO6" s="183" t="n">
        <v>2017</v>
      </c>
      <c r="AP6" s="183" t="n">
        <v>2018</v>
      </c>
      <c r="AQ6" s="191" t="n">
        <v>2019</v>
      </c>
      <c r="AR6" s="183" t="n">
        <v>2017</v>
      </c>
      <c r="AS6" s="183" t="n">
        <v>2018</v>
      </c>
      <c r="AT6" s="183" t="n">
        <v>2019</v>
      </c>
      <c r="AU6" s="183" t="n">
        <v>2017</v>
      </c>
      <c r="AV6" s="183" t="n">
        <v>2018</v>
      </c>
      <c r="AW6" s="183" t="n">
        <v>2019</v>
      </c>
      <c r="AX6" s="183" t="n">
        <v>2017</v>
      </c>
      <c r="AY6" s="183" t="n">
        <v>2018</v>
      </c>
      <c r="AZ6" s="183" t="n">
        <v>2019</v>
      </c>
      <c r="BA6" s="186" t="n">
        <v>2020</v>
      </c>
      <c r="BB6" s="183" t="n">
        <v>2018</v>
      </c>
      <c r="BC6" s="183" t="n">
        <v>2019</v>
      </c>
      <c r="BD6" s="183" t="n">
        <v>2020</v>
      </c>
      <c r="BE6" s="183" t="n">
        <v>2018</v>
      </c>
      <c r="BF6" s="183" t="n">
        <v>2019</v>
      </c>
      <c r="BG6" s="183" t="n">
        <v>2020</v>
      </c>
      <c r="BH6" s="183" t="n">
        <v>2018</v>
      </c>
      <c r="BI6" s="183" t="n">
        <v>2019</v>
      </c>
      <c r="BJ6" s="183" t="n">
        <v>2020</v>
      </c>
      <c r="BK6" s="186" t="n">
        <v>2021</v>
      </c>
      <c r="BL6" s="183" t="n">
        <v>2019</v>
      </c>
      <c r="BM6" s="183" t="n">
        <v>2020</v>
      </c>
      <c r="BN6" s="183" t="n">
        <v>2021</v>
      </c>
      <c r="BO6" s="183" t="n">
        <v>2019</v>
      </c>
      <c r="BP6" s="183" t="n">
        <v>2020</v>
      </c>
      <c r="BQ6" s="183" t="n">
        <v>2021</v>
      </c>
      <c r="BR6" s="183" t="n">
        <v>2019</v>
      </c>
      <c r="BS6" s="183" t="n">
        <v>2020</v>
      </c>
      <c r="BT6" s="183" t="n">
        <v>2021</v>
      </c>
      <c r="BU6" s="186" t="n">
        <v>2022</v>
      </c>
    </row>
    <row r="7" customFormat="false" ht="12.9" hidden="false" customHeight="true" outlineLevel="0" collapsed="false">
      <c r="A7" s="22" t="s">
        <v>11</v>
      </c>
      <c r="B7" s="22" t="s">
        <v>12</v>
      </c>
      <c r="C7" s="22" t="s">
        <v>13</v>
      </c>
      <c r="D7" s="45" t="s">
        <v>139</v>
      </c>
      <c r="E7" s="45" t="s">
        <v>139</v>
      </c>
      <c r="F7" s="45" t="s">
        <v>139</v>
      </c>
      <c r="G7" s="45" t="s">
        <v>23</v>
      </c>
      <c r="H7" s="45" t="s">
        <v>24</v>
      </c>
      <c r="I7" s="45" t="s">
        <v>25</v>
      </c>
      <c r="J7" s="45" t="s">
        <v>140</v>
      </c>
      <c r="K7" s="45" t="s">
        <v>27</v>
      </c>
      <c r="L7" s="45" t="s">
        <v>28</v>
      </c>
      <c r="M7" s="46" t="s">
        <v>29</v>
      </c>
      <c r="N7" s="192" t="s">
        <v>139</v>
      </c>
      <c r="O7" s="45" t="s">
        <v>139</v>
      </c>
      <c r="P7" s="45" t="s">
        <v>139</v>
      </c>
      <c r="Q7" s="45" t="s">
        <v>23</v>
      </c>
      <c r="R7" s="45" t="s">
        <v>24</v>
      </c>
      <c r="S7" s="45" t="s">
        <v>25</v>
      </c>
      <c r="T7" s="45" t="s">
        <v>140</v>
      </c>
      <c r="U7" s="45" t="s">
        <v>27</v>
      </c>
      <c r="V7" s="45" t="s">
        <v>28</v>
      </c>
      <c r="W7" s="46" t="s">
        <v>29</v>
      </c>
      <c r="X7" s="192" t="s">
        <v>139</v>
      </c>
      <c r="Y7" s="45" t="s">
        <v>139</v>
      </c>
      <c r="Z7" s="45" t="s">
        <v>139</v>
      </c>
      <c r="AA7" s="45" t="s">
        <v>23</v>
      </c>
      <c r="AB7" s="45" t="s">
        <v>24</v>
      </c>
      <c r="AC7" s="45" t="s">
        <v>25</v>
      </c>
      <c r="AD7" s="45" t="s">
        <v>140</v>
      </c>
      <c r="AE7" s="45" t="s">
        <v>27</v>
      </c>
      <c r="AF7" s="45" t="s">
        <v>28</v>
      </c>
      <c r="AG7" s="46" t="s">
        <v>29</v>
      </c>
      <c r="AH7" s="192" t="s">
        <v>139</v>
      </c>
      <c r="AI7" s="45" t="s">
        <v>139</v>
      </c>
      <c r="AJ7" s="45" t="s">
        <v>139</v>
      </c>
      <c r="AK7" s="45" t="s">
        <v>23</v>
      </c>
      <c r="AL7" s="45" t="s">
        <v>24</v>
      </c>
      <c r="AM7" s="45" t="s">
        <v>25</v>
      </c>
      <c r="AN7" s="45" t="s">
        <v>140</v>
      </c>
      <c r="AO7" s="45" t="s">
        <v>27</v>
      </c>
      <c r="AP7" s="45" t="s">
        <v>28</v>
      </c>
      <c r="AQ7" s="46" t="s">
        <v>29</v>
      </c>
      <c r="AR7" s="192" t="s">
        <v>139</v>
      </c>
      <c r="AS7" s="45" t="s">
        <v>139</v>
      </c>
      <c r="AT7" s="45" t="s">
        <v>139</v>
      </c>
      <c r="AU7" s="45" t="s">
        <v>23</v>
      </c>
      <c r="AV7" s="45" t="s">
        <v>24</v>
      </c>
      <c r="AW7" s="45" t="s">
        <v>25</v>
      </c>
      <c r="AX7" s="45" t="s">
        <v>140</v>
      </c>
      <c r="AY7" s="45" t="s">
        <v>27</v>
      </c>
      <c r="AZ7" s="45" t="s">
        <v>28</v>
      </c>
      <c r="BA7" s="46" t="s">
        <v>29</v>
      </c>
      <c r="BB7" s="192" t="s">
        <v>139</v>
      </c>
      <c r="BC7" s="45" t="s">
        <v>139</v>
      </c>
      <c r="BD7" s="45" t="s">
        <v>139</v>
      </c>
      <c r="BE7" s="45" t="s">
        <v>23</v>
      </c>
      <c r="BF7" s="45" t="s">
        <v>24</v>
      </c>
      <c r="BG7" s="45" t="s">
        <v>25</v>
      </c>
      <c r="BH7" s="45" t="s">
        <v>140</v>
      </c>
      <c r="BI7" s="45" t="s">
        <v>27</v>
      </c>
      <c r="BJ7" s="45" t="s">
        <v>28</v>
      </c>
      <c r="BK7" s="46" t="s">
        <v>29</v>
      </c>
      <c r="BL7" s="192" t="s">
        <v>139</v>
      </c>
      <c r="BM7" s="45" t="s">
        <v>139</v>
      </c>
      <c r="BN7" s="45" t="s">
        <v>139</v>
      </c>
      <c r="BO7" s="45" t="s">
        <v>23</v>
      </c>
      <c r="BP7" s="45" t="s">
        <v>24</v>
      </c>
      <c r="BQ7" s="45" t="s">
        <v>25</v>
      </c>
      <c r="BR7" s="45" t="s">
        <v>140</v>
      </c>
      <c r="BS7" s="45" t="s">
        <v>27</v>
      </c>
      <c r="BT7" s="45" t="s">
        <v>28</v>
      </c>
      <c r="BU7" s="46" t="s">
        <v>29</v>
      </c>
    </row>
    <row r="8" s="1" customFormat="true" ht="12.9" hidden="false" customHeight="true" outlineLevel="0" collapsed="false">
      <c r="A8" s="52" t="n">
        <v>1</v>
      </c>
      <c r="B8" s="193" t="s">
        <v>141</v>
      </c>
      <c r="C8" s="194" t="s">
        <v>43</v>
      </c>
      <c r="D8" s="195"/>
      <c r="E8" s="57"/>
      <c r="F8" s="195" t="n">
        <v>9265</v>
      </c>
      <c r="G8" s="196"/>
      <c r="H8" s="196"/>
      <c r="I8" s="196"/>
      <c r="J8" s="60" t="n">
        <f aca="false">D8/D$2*D$5*J$5</f>
        <v>0</v>
      </c>
      <c r="K8" s="60" t="n">
        <f aca="false">E8/E$2*E$5*K$5</f>
        <v>0</v>
      </c>
      <c r="L8" s="60" t="n">
        <f aca="false">F8/F$2*F$5*L$5</f>
        <v>465.748103464034</v>
      </c>
      <c r="M8" s="73" t="n">
        <f aca="false">SUM(J8+G8,K8+H8,L8+I8)-MIN(J8+G8,K8+H8,L8+I8)</f>
        <v>465.748103464034</v>
      </c>
      <c r="N8" s="152"/>
      <c r="O8" s="195" t="n">
        <v>9265</v>
      </c>
      <c r="P8" s="195" t="n">
        <v>6706</v>
      </c>
      <c r="Q8" s="196"/>
      <c r="R8" s="196"/>
      <c r="S8" s="196"/>
      <c r="T8" s="60" t="n">
        <f aca="false">N8/N$2*N$5*T$5</f>
        <v>0</v>
      </c>
      <c r="U8" s="60" t="n">
        <f aca="false">O8/O$2*O$5*U$5</f>
        <v>381.066630106937</v>
      </c>
      <c r="V8" s="60" t="n">
        <f aca="false">P8/P$2*P$5*V$5</f>
        <v>401.382087278268</v>
      </c>
      <c r="W8" s="61" t="n">
        <f aca="false">SUM(T8+Q8,U8+R8,V8+S8)-MIN(T8+Q8,U8+R8,V8+S8)</f>
        <v>782.448717385205</v>
      </c>
      <c r="X8" s="195" t="n">
        <v>9265</v>
      </c>
      <c r="Y8" s="195" t="n">
        <v>6706</v>
      </c>
      <c r="Z8" s="197" t="n">
        <v>2626</v>
      </c>
      <c r="AA8" s="196"/>
      <c r="AB8" s="196"/>
      <c r="AD8" s="60" t="n">
        <f aca="false">X8/X$2*X$5*AD$5</f>
        <v>359.896261767663</v>
      </c>
      <c r="AE8" s="60" t="n">
        <f aca="false">Y8/Y$2*Y$5*AE$5</f>
        <v>328.403525954946</v>
      </c>
      <c r="AF8" s="60" t="n">
        <f aca="false">Z8/Z$2*Z$5*AF$5</f>
        <v>339.917612576605</v>
      </c>
      <c r="AG8" s="61" t="n">
        <f aca="false">SUM(AD8+AA8,AE8+AB8,AF8+AC8)-MIN(AD8+AA8,AE8+AB8,AF8+AC8)</f>
        <v>699.813874344268</v>
      </c>
      <c r="AH8" s="195" t="n">
        <v>6706</v>
      </c>
      <c r="AI8" s="197" t="n">
        <v>2626</v>
      </c>
      <c r="AJ8" s="198" t="n">
        <v>4698</v>
      </c>
      <c r="AK8" s="196"/>
      <c r="AL8" s="196"/>
      <c r="AM8" s="199" t="n">
        <f aca="false">$CB$47</f>
        <v>7.93954049892206</v>
      </c>
      <c r="AN8" s="60" t="n">
        <f aca="false">AH8/AH$2*AH$5*AN$5</f>
        <v>310.158885624116</v>
      </c>
      <c r="AO8" s="60" t="n">
        <f aca="false">AI8/AI$2*AI$5*AO$5</f>
        <v>292.407513988809</v>
      </c>
      <c r="AP8" s="60" t="n">
        <f aca="false">AJ8/AJ$2*AJ$5*AP$5</f>
        <v>397.890360332615</v>
      </c>
      <c r="AQ8" s="61" t="n">
        <f aca="false">SUM(AN8+AK8,AO8+AL8,AP8+AM8)-MIN(AN8+AK8,AO8+AL8,AP8+AM8)</f>
        <v>715.988786455652</v>
      </c>
      <c r="AR8" s="197" t="n">
        <v>2626</v>
      </c>
      <c r="AS8" s="198" t="n">
        <v>4698</v>
      </c>
      <c r="AT8" s="101" t="n">
        <v>4377</v>
      </c>
      <c r="AU8" s="196"/>
      <c r="AV8" s="200" t="n">
        <f aca="false">$CB$47*$AO$5/$AP$5</f>
        <v>6.03260722636278</v>
      </c>
      <c r="AW8" s="72"/>
      <c r="AX8" s="60" t="n">
        <f aca="false">AR8/AR$2*AR$5*AX$5</f>
        <v>274.914841460165</v>
      </c>
      <c r="AY8" s="60" t="n">
        <f aca="false">AS8/AS$2*AS$5*AY$5</f>
        <v>325.546658453957</v>
      </c>
      <c r="AZ8" s="60" t="n">
        <f aca="false">AT8/AT$2*AT$5*AZ$5</f>
        <v>472.583808724832</v>
      </c>
      <c r="BA8" s="61" t="n">
        <f aca="false">SUM(AX8+AU8,AY8+AV8,AZ8+AW8)-MIN(AX8+AU8,AY8+AV8,AZ8+AW8)</f>
        <v>804.163074405152</v>
      </c>
      <c r="BB8" s="198" t="n">
        <v>4698</v>
      </c>
      <c r="BC8" s="78" t="n">
        <v>4377</v>
      </c>
      <c r="BD8" s="201" t="n">
        <v>7374</v>
      </c>
      <c r="BE8" s="200"/>
      <c r="BF8" s="72"/>
      <c r="BG8" s="72"/>
      <c r="BH8" s="60" t="n">
        <f aca="false">BB8/BB$2*BB$5*BH$5</f>
        <v>320.335312048773</v>
      </c>
      <c r="BI8" s="60" t="n">
        <f aca="false">BC8/BC$2*BC$5*BI$5</f>
        <v>426.814285714286</v>
      </c>
      <c r="BJ8" s="60" t="n">
        <f aca="false">BD8/BD$2*BD$5*BJ$5</f>
        <v>550</v>
      </c>
      <c r="BK8" s="61" t="n">
        <f aca="false">SUM(BH8+BE8,BI8+BF8,BJ8+BG8)-MIN(BH8+BE8,BI8+BF8,BJ8+BG8)</f>
        <v>976.814285714286</v>
      </c>
      <c r="BL8" s="78" t="n">
        <v>4377</v>
      </c>
      <c r="BM8" s="202" t="n">
        <v>7374</v>
      </c>
      <c r="BN8" s="203"/>
      <c r="BO8" s="125"/>
      <c r="BP8" s="0"/>
      <c r="BQ8" s="125"/>
      <c r="BR8" s="60" t="n">
        <f aca="false">BL8/BL$2*BL$5*BR$5</f>
        <v>401.814285714286</v>
      </c>
      <c r="BS8" s="60" t="n">
        <f aca="false">BM8/BM$2*BM$5*BS$5</f>
        <v>450</v>
      </c>
      <c r="BT8" s="117" t="n">
        <f aca="false">$CC$33</f>
        <v>418.841428571428</v>
      </c>
      <c r="BU8" s="61" t="n">
        <f aca="false">SUM(BR8+BO8,BS8+BP8,BT8+BQ8)-MIN(BR8+BO8,BS8+BP8,BT8+BQ8)</f>
        <v>868.841428571428</v>
      </c>
    </row>
    <row r="9" customFormat="false" ht="12.9" hidden="false" customHeight="true" outlineLevel="0" collapsed="false">
      <c r="A9" s="52" t="n">
        <v>2</v>
      </c>
      <c r="B9" s="193" t="s">
        <v>110</v>
      </c>
      <c r="C9" s="194" t="s">
        <v>43</v>
      </c>
      <c r="D9" s="204"/>
      <c r="E9" s="149"/>
      <c r="F9" s="195" t="n">
        <v>7464</v>
      </c>
      <c r="G9" s="196"/>
      <c r="H9" s="196"/>
      <c r="I9" s="196"/>
      <c r="J9" s="60" t="n">
        <f aca="false">D9/D$2*D$5*J$5</f>
        <v>0</v>
      </c>
      <c r="K9" s="60" t="n">
        <f aca="false">E9/E$2*E$5*K$5</f>
        <v>0</v>
      </c>
      <c r="L9" s="60" t="n">
        <f aca="false">F9/F$2*F$5*L$5</f>
        <v>375.212503427475</v>
      </c>
      <c r="M9" s="61" t="n">
        <f aca="false">SUM(J9+G9,K9+H9,L9+I9)-MIN(J9+G9,K9+H9,L9+I9)</f>
        <v>375.212503427475</v>
      </c>
      <c r="N9" s="150"/>
      <c r="O9" s="195" t="n">
        <v>7464</v>
      </c>
      <c r="P9" s="195" t="n">
        <v>7441</v>
      </c>
      <c r="Q9" s="196"/>
      <c r="R9" s="196"/>
      <c r="S9" s="196"/>
      <c r="T9" s="60" t="n">
        <f aca="false">N9/N$2*N$5*T$5</f>
        <v>0</v>
      </c>
      <c r="U9" s="60" t="n">
        <f aca="false">O9/O$2*O$5*U$5</f>
        <v>306.992048258843</v>
      </c>
      <c r="V9" s="60" t="n">
        <f aca="false">P9/P$2*P$5*V$5</f>
        <v>445.374904777451</v>
      </c>
      <c r="W9" s="61" t="n">
        <f aca="false">SUM(T9+Q9,U9+R9,V9+S9)-MIN(T9+Q9,U9+R9,V9+S9)</f>
        <v>752.366953036294</v>
      </c>
      <c r="X9" s="195" t="n">
        <v>7464</v>
      </c>
      <c r="Y9" s="195" t="n">
        <v>7441</v>
      </c>
      <c r="Z9" s="205" t="n">
        <v>3348</v>
      </c>
      <c r="AA9" s="196"/>
      <c r="AB9" s="196"/>
      <c r="AD9" s="60" t="n">
        <f aca="false">X9/X$2*X$5*AD$5</f>
        <v>289.936934466685</v>
      </c>
      <c r="AE9" s="60" t="n">
        <f aca="false">Y9/Y$2*Y$5*AE$5</f>
        <v>364.397649363369</v>
      </c>
      <c r="AF9" s="60" t="n">
        <f aca="false">Z9/Z$2*Z$5*AF$5</f>
        <v>433.375539568345</v>
      </c>
      <c r="AG9" s="61" t="n">
        <f aca="false">SUM(AD9+AA9,AE9+AB9,AF9+AC9)-MIN(AD9+AA9,AE9+AB9,AF9+AC9)</f>
        <v>797.773188931715</v>
      </c>
      <c r="AH9" s="195" t="n">
        <v>7441</v>
      </c>
      <c r="AI9" s="205" t="n">
        <v>3348</v>
      </c>
      <c r="AJ9" s="206"/>
      <c r="AK9" s="196"/>
      <c r="AL9" s="196"/>
      <c r="AM9" s="199" t="n">
        <f aca="false">$CB$46</f>
        <v>52.1454661225746</v>
      </c>
      <c r="AN9" s="60" t="n">
        <f aca="false">AH9/AH$2*AH$5*AN$5</f>
        <v>344.153335509849</v>
      </c>
      <c r="AO9" s="60" t="n">
        <f aca="false">AI9/AI$2*AI$5*AO$5</f>
        <v>372.802877697842</v>
      </c>
      <c r="AP9" s="207" t="n">
        <f aca="false">$CC$56</f>
        <v>506.135148906683</v>
      </c>
      <c r="AQ9" s="61" t="n">
        <f aca="false">SUM(AN9+AK9,AO9+AL9,AP9+AM9)-MIN(AN9+AK9,AO9+AL9,AP9+AM9)</f>
        <v>931.083492727099</v>
      </c>
      <c r="AR9" s="205" t="n">
        <v>3348</v>
      </c>
      <c r="AS9" s="206"/>
      <c r="AT9" s="101" t="n">
        <v>4090</v>
      </c>
      <c r="AU9" s="196"/>
      <c r="AV9" s="200" t="n">
        <f aca="false">$CB$46*$AO$5/$AP$5</f>
        <v>39.6210732593162</v>
      </c>
      <c r="AW9" s="89"/>
      <c r="AX9" s="60" t="n">
        <f aca="false">AR9/AR$2*AR$5*AX$5</f>
        <v>350.50071942446</v>
      </c>
      <c r="AY9" s="207" t="n">
        <f aca="false">$CC$56*$AY$5/$AP$5</f>
        <v>414.110576378195</v>
      </c>
      <c r="AZ9" s="60" t="n">
        <f aca="false">AT9/AT$2*AT$5*AZ$5</f>
        <v>441.596476510067</v>
      </c>
      <c r="BA9" s="61" t="n">
        <f aca="false">SUM(AX9+AU9,AY9+AV9,AZ9+AW9)-MIN(AX9+AU9,AY9+AV9,AZ9+AW9)</f>
        <v>895.328126147579</v>
      </c>
      <c r="BB9" s="206"/>
      <c r="BC9" s="103" t="n">
        <v>4090</v>
      </c>
      <c r="BD9" s="208" t="n">
        <v>7111</v>
      </c>
      <c r="BE9" s="209" t="n">
        <f aca="false">$CB$50</f>
        <v>24.9815</v>
      </c>
      <c r="BF9" s="89"/>
      <c r="BG9" s="89"/>
      <c r="BH9" s="207" t="n">
        <f aca="false">$CC$57</f>
        <v>407.4815</v>
      </c>
      <c r="BI9" s="60" t="n">
        <f aca="false">BC9/BC$2*BC$5*BI$5</f>
        <v>398.828062273573</v>
      </c>
      <c r="BJ9" s="60" t="n">
        <f aca="false">BD9/BD$2*BD$5*BJ$5</f>
        <v>530.383780851641</v>
      </c>
      <c r="BK9" s="61" t="n">
        <f aca="false">SUM(BH9+BE9,BI9+BF9,BJ9+BG9)-MIN(BH9+BE9,BI9+BF9,BJ9+BG9)</f>
        <v>962.846780851641</v>
      </c>
      <c r="BL9" s="103" t="n">
        <v>4090</v>
      </c>
      <c r="BM9" s="81" t="n">
        <v>7111</v>
      </c>
      <c r="BN9" s="203"/>
      <c r="BO9" s="125"/>
      <c r="BQ9" s="125"/>
      <c r="BR9" s="60" t="n">
        <f aca="false">BL9/BL$2*BL$5*BR$5</f>
        <v>375.467312901857</v>
      </c>
      <c r="BS9" s="60" t="n">
        <f aca="false">BM9/BM$2*BM$5*BS$5</f>
        <v>433.950366151343</v>
      </c>
      <c r="BT9" s="117" t="n">
        <f aca="false">$CC$32</f>
        <v>403.902750952381</v>
      </c>
      <c r="BU9" s="61" t="n">
        <f aca="false">SUM(BR9+BO9,BS9+BP9,BT9+BQ9)-MIN(BR9+BO9,BS9+BP9,BT9+BQ9)</f>
        <v>837.853117103724</v>
      </c>
      <c r="BW9" s="167" t="s">
        <v>126</v>
      </c>
      <c r="BX9" s="167"/>
      <c r="BY9" s="167"/>
      <c r="BZ9" s="167"/>
      <c r="CA9" s="167"/>
      <c r="CB9" s="167"/>
      <c r="CC9" s="167"/>
      <c r="CD9" s="167"/>
    </row>
    <row r="10" customFormat="false" ht="12.9" hidden="false" customHeight="true" outlineLevel="0" collapsed="false">
      <c r="A10" s="52" t="n">
        <v>3</v>
      </c>
      <c r="B10" s="210" t="s">
        <v>52</v>
      </c>
      <c r="C10" s="54" t="s">
        <v>31</v>
      </c>
      <c r="D10" s="204" t="n">
        <v>6819</v>
      </c>
      <c r="E10" s="195" t="n">
        <v>5942</v>
      </c>
      <c r="F10" s="195" t="n">
        <v>8985</v>
      </c>
      <c r="G10" s="196"/>
      <c r="H10" s="196"/>
      <c r="I10" s="196"/>
      <c r="J10" s="60" t="n">
        <f aca="false">D10/D$2*D$5*J$5</f>
        <v>400.507877280265</v>
      </c>
      <c r="K10" s="60" t="n">
        <f aca="false">E10/E$2*E$5*K$5</f>
        <v>361.973737647218</v>
      </c>
      <c r="L10" s="60" t="n">
        <f aca="false">F10/F$2*F$5*L$5</f>
        <v>451.672607622704</v>
      </c>
      <c r="M10" s="61" t="n">
        <f aca="false">SUM(J10+G10,K10+H10,L10+I10)-MIN(J10+G10,K10+H10,L10+I10)</f>
        <v>852.180484902969</v>
      </c>
      <c r="N10" s="211" t="n">
        <v>5942</v>
      </c>
      <c r="O10" s="195" t="n">
        <v>8985</v>
      </c>
      <c r="P10" s="195" t="n">
        <v>8179</v>
      </c>
      <c r="Q10" s="196"/>
      <c r="R10" s="196"/>
      <c r="S10" s="196"/>
      <c r="T10" s="60" t="n">
        <f aca="false">N10/N$2*N$5*T$5</f>
        <v>341.864085555706</v>
      </c>
      <c r="U10" s="60" t="n">
        <f aca="false">O10/O$2*O$5*U$5</f>
        <v>369.550315327667</v>
      </c>
      <c r="V10" s="60" t="n">
        <f aca="false">P10/P$2*P$5*V$5</f>
        <v>489.54728479704</v>
      </c>
      <c r="W10" s="61" t="n">
        <f aca="false">SUM(T10+Q10,U10+R10,V10+S10)-MIN(T10+Q10,U10+R10,V10+S10)</f>
        <v>859.097600124707</v>
      </c>
      <c r="X10" s="195" t="n">
        <v>8985</v>
      </c>
      <c r="Y10" s="195" t="n">
        <v>8179</v>
      </c>
      <c r="Z10" s="205" t="n">
        <v>2172</v>
      </c>
      <c r="AA10" s="196"/>
      <c r="AB10" s="196"/>
      <c r="AD10" s="60" t="n">
        <f aca="false">X10/X$2*X$5*AD$5</f>
        <v>349.019742253907</v>
      </c>
      <c r="AE10" s="60" t="n">
        <f aca="false">Y10/Y$2*Y$5*AE$5</f>
        <v>400.538687561215</v>
      </c>
      <c r="AF10" s="60" t="n">
        <f aca="false">Z10/Z$2*Z$5*AF$5</f>
        <v>281.150439648281</v>
      </c>
      <c r="AG10" s="61" t="n">
        <f aca="false">SUM(AD10+AA10,AE10+AB10,AF10+AC10)-MIN(AD10+AA10,AE10+AB10,AF10+AC10)</f>
        <v>749.558429815122</v>
      </c>
      <c r="AH10" s="195" t="n">
        <v>8179</v>
      </c>
      <c r="AI10" s="205" t="n">
        <v>2172</v>
      </c>
      <c r="AJ10" s="206" t="n">
        <v>5184</v>
      </c>
      <c r="AK10" s="196"/>
      <c r="AL10" s="196"/>
      <c r="AM10" s="212"/>
      <c r="AN10" s="60" t="n">
        <f aca="false">AH10/AH$2*AH$5*AN$5</f>
        <v>378.286538252258</v>
      </c>
      <c r="AO10" s="60" t="n">
        <f aca="false">AI10/AI$2*AI$5*AO$5</f>
        <v>241.854196642686</v>
      </c>
      <c r="AP10" s="60" t="n">
        <f aca="false">AJ10/AJ$2*AJ$5*AP$5</f>
        <v>439.051432091161</v>
      </c>
      <c r="AQ10" s="61" t="n">
        <f aca="false">SUM(AN10+AK10,AO10+AL10,AP10+AM10)-MIN(AN10+AK10,AO10+AL10,AP10+AM10)</f>
        <v>817.337970343419</v>
      </c>
      <c r="AR10" s="205" t="n">
        <v>2172</v>
      </c>
      <c r="AS10" s="206" t="n">
        <v>5184</v>
      </c>
      <c r="AT10" s="118" t="n">
        <v>3680</v>
      </c>
      <c r="AU10" s="196"/>
      <c r="AV10" s="213"/>
      <c r="AW10" s="214" t="n">
        <f aca="false">$CB$48</f>
        <v>13.2323466442953</v>
      </c>
      <c r="AX10" s="60" t="n">
        <f aca="false">AR10/AR$2*AR$5*AX$5</f>
        <v>227.385771382894</v>
      </c>
      <c r="AY10" s="60" t="n">
        <f aca="false">AS10/AS$2*AS$5*AY$5</f>
        <v>359.223898983677</v>
      </c>
      <c r="AZ10" s="60" t="n">
        <f aca="false">AT10/AT$2*AT$5*AZ$5</f>
        <v>397.328859060403</v>
      </c>
      <c r="BA10" s="61" t="n">
        <f aca="false">SUM(AX10+AU10,AY10+AV10,AZ10+AW10)-MIN(AX10+AU10,AY10+AV10,AZ10+AW10)</f>
        <v>769.785104688375</v>
      </c>
      <c r="BB10" s="206" t="n">
        <v>5184</v>
      </c>
      <c r="BC10" s="119" t="n">
        <v>3680</v>
      </c>
      <c r="BD10" s="208" t="n">
        <v>6582</v>
      </c>
      <c r="BE10" s="213"/>
      <c r="BF10" s="214"/>
      <c r="BG10" s="214"/>
      <c r="BH10" s="60" t="n">
        <f aca="false">BB10/BB$2*BB$5*BH$5</f>
        <v>353.473447777956</v>
      </c>
      <c r="BI10" s="60" t="n">
        <f aca="false">BC10/BC$2*BC$5*BI$5</f>
        <v>358.847743072555</v>
      </c>
      <c r="BJ10" s="60" t="n">
        <f aca="false">BD10/BD$2*BD$5*BJ$5</f>
        <v>490.927583401139</v>
      </c>
      <c r="BK10" s="61" t="n">
        <f aca="false">SUM(BH10+BE10,BI10+BF10,BJ10+BG10)-MIN(BH10+BE10,BI10+BF10,BJ10+BG10)</f>
        <v>849.775326473694</v>
      </c>
      <c r="BL10" s="119" t="n">
        <v>3680</v>
      </c>
      <c r="BM10" s="81" t="n">
        <v>6582</v>
      </c>
      <c r="BN10" s="215" t="n">
        <v>2142</v>
      </c>
      <c r="BO10" s="125"/>
      <c r="BQ10" s="125"/>
      <c r="BR10" s="60" t="n">
        <f aca="false">BL10/BL$2*BL$5*BR$5</f>
        <v>337.828780312674</v>
      </c>
      <c r="BS10" s="60" t="n">
        <f aca="false">BM10/BM$2*BM$5*BS$5</f>
        <v>401.66802278275</v>
      </c>
      <c r="BT10" s="60" t="n">
        <f aca="false">BN10/BN$2*BN$5*BT$5</f>
        <v>433.001925722146</v>
      </c>
      <c r="BU10" s="61" t="n">
        <f aca="false">SUM(BR10+BO10,BS10+BP10,BT10+BQ10)-MIN(BR10+BO10,BS10+BP10,BT10+BQ10)</f>
        <v>834.669948504896</v>
      </c>
      <c r="BW10" s="105" t="s">
        <v>12</v>
      </c>
      <c r="BX10" s="105" t="s">
        <v>36</v>
      </c>
      <c r="BY10" s="105" t="s">
        <v>37</v>
      </c>
      <c r="BZ10" s="106" t="s">
        <v>38</v>
      </c>
      <c r="CA10" s="106" t="s">
        <v>142</v>
      </c>
      <c r="CB10" s="106" t="s">
        <v>143</v>
      </c>
      <c r="CC10" s="97" t="s">
        <v>41</v>
      </c>
      <c r="CD10" s="97"/>
    </row>
    <row r="11" customFormat="false" ht="12.9" hidden="false" customHeight="true" outlineLevel="0" collapsed="false">
      <c r="A11" s="52" t="n">
        <v>4</v>
      </c>
      <c r="B11" s="210" t="s">
        <v>144</v>
      </c>
      <c r="C11" s="54" t="s">
        <v>84</v>
      </c>
      <c r="D11" s="204" t="n">
        <v>6363</v>
      </c>
      <c r="E11" s="149"/>
      <c r="F11" s="195" t="n">
        <v>8578</v>
      </c>
      <c r="G11" s="196"/>
      <c r="H11" s="196"/>
      <c r="I11" s="196"/>
      <c r="J11" s="60" t="n">
        <f aca="false">D11/D$2*D$5*J$5</f>
        <v>373.725124378109</v>
      </c>
      <c r="K11" s="60" t="n">
        <f aca="false">E11/E$2*E$5*K$5</f>
        <v>0</v>
      </c>
      <c r="L11" s="60" t="n">
        <f aca="false">F11/F$2*F$5*L$5</f>
        <v>431.212869024769</v>
      </c>
      <c r="M11" s="61" t="n">
        <f aca="false">SUM(J11+G11,K11+H11,L11+I11)-MIN(J11+G11,K11+H11,L11+I11)</f>
        <v>804.937993402879</v>
      </c>
      <c r="N11" s="150"/>
      <c r="O11" s="195" t="n">
        <v>8578</v>
      </c>
      <c r="P11" s="195" t="n">
        <v>7793</v>
      </c>
      <c r="Q11" s="196"/>
      <c r="R11" s="196"/>
      <c r="S11" s="196"/>
      <c r="T11" s="60" t="n">
        <f aca="false">N11/N$2*N$5*T$5</f>
        <v>0</v>
      </c>
      <c r="U11" s="60" t="n">
        <f aca="false">O11/O$2*O$5*U$5</f>
        <v>352.810529202084</v>
      </c>
      <c r="V11" s="60" t="n">
        <f aca="false">P11/P$2*P$5*V$5</f>
        <v>466.443573838285</v>
      </c>
      <c r="W11" s="61" t="n">
        <f aca="false">SUM(T11+Q11,U11+R11,V11+S11)-MIN(T11+Q11,U11+R11,V11+S11)</f>
        <v>819.254103040369</v>
      </c>
      <c r="X11" s="195" t="n">
        <v>8578</v>
      </c>
      <c r="Y11" s="195" t="n">
        <v>7793</v>
      </c>
      <c r="Z11" s="197" t="n">
        <v>2821</v>
      </c>
      <c r="AA11" s="196"/>
      <c r="AB11" s="196"/>
      <c r="AD11" s="60" t="n">
        <f aca="false">X11/X$2*X$5*AD$5</f>
        <v>333.209944246413</v>
      </c>
      <c r="AE11" s="60" t="n">
        <f aca="false">Y11/Y$2*Y$5*AE$5</f>
        <v>381.635651322233</v>
      </c>
      <c r="AF11" s="60" t="n">
        <f aca="false">Z11/Z$2*Z$5*AF$5</f>
        <v>365.159019451106</v>
      </c>
      <c r="AG11" s="61" t="n">
        <f aca="false">SUM(AD11+AA11,AE11+AB11,AF11+AC11)-MIN(AD11+AA11,AE11+AB11,AF11+AC11)</f>
        <v>746.794670773339</v>
      </c>
      <c r="AH11" s="195" t="n">
        <v>7793</v>
      </c>
      <c r="AI11" s="197" t="n">
        <v>2821</v>
      </c>
      <c r="AJ11" s="216" t="n">
        <v>5842</v>
      </c>
      <c r="AK11" s="196"/>
      <c r="AL11" s="196"/>
      <c r="AM11" s="212"/>
      <c r="AN11" s="60" t="n">
        <f aca="false">AH11/AH$2*AH$5*AN$5</f>
        <v>360.43367069322</v>
      </c>
      <c r="AO11" s="60" t="n">
        <f aca="false">AI11/AI$2*AI$5*AO$5</f>
        <v>314.120943245404</v>
      </c>
      <c r="AP11" s="60" t="n">
        <f aca="false">AJ11/AJ$2*AJ$5*AP$5</f>
        <v>494.779796735448</v>
      </c>
      <c r="AQ11" s="61" t="n">
        <f aca="false">SUM(AN11+AK11,AO11+AL11,AP11+AM11)-MIN(AN11+AK11,AO11+AL11,AP11+AM11)</f>
        <v>855.213467428668</v>
      </c>
      <c r="AR11" s="197" t="n">
        <v>2821</v>
      </c>
      <c r="AS11" s="216" t="n">
        <v>5842</v>
      </c>
      <c r="AT11" s="142"/>
      <c r="AU11" s="196"/>
      <c r="AV11" s="213"/>
      <c r="AW11" s="217"/>
      <c r="AX11" s="60" t="n">
        <f aca="false">AR11/AR$2*AR$5*AX$5</f>
        <v>295.329309885425</v>
      </c>
      <c r="AY11" s="60" t="n">
        <f aca="false">AS11/AS$2*AS$5*AY$5</f>
        <v>404.819833692639</v>
      </c>
      <c r="AZ11" s="117" t="n">
        <f aca="false">$CC$18</f>
        <v>420.791413451298</v>
      </c>
      <c r="BA11" s="61" t="n">
        <f aca="false">SUM(AX11+AU11,AY11+AV11,AZ11+AW11)-MIN(AX11+AU11,AY11+AV11,AZ11+AW11)</f>
        <v>825.611247143937</v>
      </c>
      <c r="BB11" s="216" t="n">
        <v>5842</v>
      </c>
      <c r="BC11" s="119"/>
      <c r="BD11" s="208" t="n">
        <v>6789</v>
      </c>
      <c r="BE11" s="213"/>
      <c r="BF11" s="217"/>
      <c r="BG11" s="217"/>
      <c r="BH11" s="60" t="n">
        <f aca="false">BB11/BB$2*BB$5*BH$5</f>
        <v>398.339483394834</v>
      </c>
      <c r="BI11" s="117" t="n">
        <f aca="false">$CC$24</f>
        <v>380.037959936742</v>
      </c>
      <c r="BJ11" s="60" t="n">
        <f aca="false">BD11/BD$2*BD$5*BJ$5</f>
        <v>506.366965012205</v>
      </c>
      <c r="BK11" s="61" t="n">
        <f aca="false">SUM(BH11+BE11,BI11+BF11,BJ11+BG11)-MIN(BH11+BE11,BI11+BF11,BJ11+BG11)</f>
        <v>904.706448407039</v>
      </c>
      <c r="BM11" s="81" t="n">
        <v>6789</v>
      </c>
      <c r="BN11" s="203"/>
      <c r="BO11" s="125"/>
      <c r="BQ11" s="125"/>
      <c r="BR11" s="117" t="n">
        <f aca="false">$CC$28</f>
        <v>357.777812335266</v>
      </c>
      <c r="BS11" s="60" t="n">
        <f aca="false">BM11/BM$2*BM$5*BS$5</f>
        <v>414.300244100895</v>
      </c>
      <c r="BT11" s="117" t="n">
        <f aca="false">$CC$31</f>
        <v>385.613341904762</v>
      </c>
      <c r="BU11" s="61" t="n">
        <f aca="false">SUM(BR11+BO11,BS11+BP11,BT11+BQ11)-MIN(BR11+BO11,BS11+BP11,BT11+BQ11)</f>
        <v>799.913586005657</v>
      </c>
      <c r="BW11" s="168" t="s">
        <v>121</v>
      </c>
      <c r="BX11" s="1" t="s">
        <v>145</v>
      </c>
      <c r="BY11" s="114" t="n">
        <v>2015</v>
      </c>
      <c r="BZ11" s="115" t="n">
        <v>517.777168448954</v>
      </c>
      <c r="CA11" s="115" t="n">
        <v>318.417490185461</v>
      </c>
      <c r="CB11" s="115" t="n">
        <f aca="false">MAX(K$8:K$107)</f>
        <v>424.475429809124</v>
      </c>
      <c r="CC11" s="115" t="n">
        <f aca="false">BZ11*(0.95*CA11/CB11)</f>
        <v>368.986824986876</v>
      </c>
      <c r="CD11" s="116"/>
    </row>
    <row r="12" customFormat="false" ht="12.9" hidden="false" customHeight="true" outlineLevel="0" collapsed="false">
      <c r="A12" s="52" t="n">
        <v>5</v>
      </c>
      <c r="B12" s="193" t="s">
        <v>60</v>
      </c>
      <c r="C12" s="54" t="s">
        <v>61</v>
      </c>
      <c r="D12" s="195" t="n">
        <v>3792</v>
      </c>
      <c r="E12" s="195" t="n">
        <v>4076</v>
      </c>
      <c r="F12" s="195" t="n">
        <v>8597</v>
      </c>
      <c r="G12" s="196"/>
      <c r="H12" s="196"/>
      <c r="I12" s="196"/>
      <c r="J12" s="60" t="n">
        <f aca="false">D12/D$2*D$5*J$5</f>
        <v>222.719734660033</v>
      </c>
      <c r="K12" s="60" t="n">
        <f aca="false">E12/E$2*E$5*K$5</f>
        <v>248.301069446325</v>
      </c>
      <c r="L12" s="60" t="n">
        <f aca="false">F12/F$2*F$5*L$5</f>
        <v>432.16799195686</v>
      </c>
      <c r="M12" s="61" t="n">
        <f aca="false">SUM(J12+G12,K12+H12,L12+I12)-MIN(J12+G12,K12+H12,L12+I12)</f>
        <v>680.469061403184</v>
      </c>
      <c r="N12" s="211" t="n">
        <v>4076</v>
      </c>
      <c r="O12" s="195" t="n">
        <v>8597</v>
      </c>
      <c r="P12" s="195" t="n">
        <v>6770</v>
      </c>
      <c r="Q12" s="196"/>
      <c r="R12" s="196"/>
      <c r="S12" s="196"/>
      <c r="T12" s="60" t="n">
        <f aca="false">N12/N$2*N$5*T$5</f>
        <v>234.506565588195</v>
      </c>
      <c r="U12" s="60" t="n">
        <f aca="false">O12/O$2*O$5*U$5</f>
        <v>353.591993419249</v>
      </c>
      <c r="V12" s="60" t="n">
        <f aca="false">P12/P$2*P$5*V$5</f>
        <v>405.212754380237</v>
      </c>
      <c r="W12" s="61" t="n">
        <f aca="false">SUM(T12+Q12,U12+R12,V12+S12)-MIN(T12+Q12,U12+R12,V12+S12)</f>
        <v>758.804747799486</v>
      </c>
      <c r="X12" s="195" t="n">
        <v>8597</v>
      </c>
      <c r="Y12" s="195" t="n">
        <v>6770</v>
      </c>
      <c r="Z12" s="218"/>
      <c r="AA12" s="196"/>
      <c r="AB12" s="196"/>
      <c r="AD12" s="60" t="n">
        <f aca="false">X12/X$2*X$5*AD$5</f>
        <v>333.947993784846</v>
      </c>
      <c r="AE12" s="60" t="n">
        <f aca="false">Y12/Y$2*Y$5*AE$5</f>
        <v>331.537708129285</v>
      </c>
      <c r="AF12" s="60" t="n">
        <f aca="false">Z12/Z$2*Z$5*AF$5</f>
        <v>0</v>
      </c>
      <c r="AG12" s="61" t="n">
        <f aca="false">SUM(AD12+AA12,AE12+AB12,AF12+AC12)-MIN(AD12+AA12,AE12+AB12,AF12+AC12)</f>
        <v>665.485701914131</v>
      </c>
      <c r="AH12" s="195" t="n">
        <v>6770</v>
      </c>
      <c r="AI12" s="218"/>
      <c r="AJ12" s="219" t="n">
        <v>6028</v>
      </c>
      <c r="AK12" s="196"/>
      <c r="AL12" s="196"/>
      <c r="AM12" s="212"/>
      <c r="AN12" s="60" t="n">
        <f aca="false">AH12/AH$2*AH$5*AN$5</f>
        <v>313.118946566547</v>
      </c>
      <c r="AO12" s="60" t="n">
        <f aca="false">AI12/AI$2*AI$5*AO$5</f>
        <v>0</v>
      </c>
      <c r="AP12" s="60" t="n">
        <f aca="false">AJ12/AJ$2*AJ$5*AP$5</f>
        <v>510.532799507237</v>
      </c>
      <c r="AQ12" s="61" t="n">
        <f aca="false">SUM(AN12+AK12,AO12+AL12,AP12+AM12)-MIN(AN12+AK12,AO12+AL12,AP12+AM12)</f>
        <v>823.651746073784</v>
      </c>
      <c r="AR12" s="218"/>
      <c r="AS12" s="219" t="n">
        <v>6028</v>
      </c>
      <c r="AT12" s="137" t="n">
        <v>3853</v>
      </c>
      <c r="AU12" s="196"/>
      <c r="AV12" s="213"/>
      <c r="AW12" s="217"/>
      <c r="AX12" s="60" t="n">
        <f aca="false">AR12/AR$2*AR$5*AX$5</f>
        <v>0</v>
      </c>
      <c r="AY12" s="60" t="n">
        <f aca="false">AS12/AS$2*AS$5*AY$5</f>
        <v>417.708654142285</v>
      </c>
      <c r="AZ12" s="60" t="n">
        <f aca="false">AT12/AT$2*AT$5*AZ$5</f>
        <v>416.007634228188</v>
      </c>
      <c r="BA12" s="61" t="n">
        <f aca="false">SUM(AX12+AU12,AY12+AV12,AZ12+AW12)-MIN(AX12+AU12,AY12+AV12,AZ12+AW12)</f>
        <v>833.716288370473</v>
      </c>
      <c r="BB12" s="219" t="n">
        <v>6028</v>
      </c>
      <c r="BC12" s="138" t="n">
        <v>3853</v>
      </c>
      <c r="BD12" s="208" t="n">
        <v>7310</v>
      </c>
      <c r="BE12" s="213"/>
      <c r="BF12" s="217"/>
      <c r="BG12" s="217"/>
      <c r="BH12" s="60" t="n">
        <f aca="false">BB12/BB$2*BB$5*BH$5</f>
        <v>411.021979785015</v>
      </c>
      <c r="BI12" s="60" t="n">
        <f aca="false">BC12/BC$2*BC$5*BI$5</f>
        <v>375.717487515911</v>
      </c>
      <c r="BJ12" s="60" t="n">
        <f aca="false">BD12/BD$2*BD$5*BJ$5</f>
        <v>545.226471385951</v>
      </c>
      <c r="BK12" s="61" t="n">
        <f aca="false">SUM(BH12+BE12,BI12+BF12,BJ12+BG12)-MIN(BH12+BE12,BI12+BF12,BJ12+BG12)</f>
        <v>956.248451170966</v>
      </c>
      <c r="BL12" s="138" t="n">
        <v>3853</v>
      </c>
      <c r="BM12" s="81" t="n">
        <v>7310</v>
      </c>
      <c r="BN12" s="220" t="n">
        <v>1555</v>
      </c>
      <c r="BO12" s="125"/>
      <c r="BQ12" s="125"/>
      <c r="BR12" s="60" t="n">
        <f aca="false">BL12/BL$2*BL$5*BR$5</f>
        <v>353.710405039329</v>
      </c>
      <c r="BS12" s="60" t="n">
        <f aca="false">BM12/BM$2*BM$5*BS$5</f>
        <v>446.094385679414</v>
      </c>
      <c r="BT12" s="60" t="n">
        <f aca="false">BN12/BN$2*BN$5*BT$5</f>
        <v>314.340800419205</v>
      </c>
      <c r="BU12" s="61" t="n">
        <f aca="false">SUM(BR12+BO12,BS12+BP12,BT12+BQ12)-MIN(BR12+BO12,BS12+BP12,BT12+BQ12)</f>
        <v>799.804790718743</v>
      </c>
      <c r="BW12" s="112" t="s">
        <v>55</v>
      </c>
      <c r="BX12" s="168" t="s">
        <v>146</v>
      </c>
      <c r="BY12" s="114" t="n">
        <v>2015</v>
      </c>
      <c r="BZ12" s="115" t="n">
        <v>517.777168448954</v>
      </c>
      <c r="CA12" s="115" t="n">
        <v>424.475429809124</v>
      </c>
      <c r="CB12" s="115" t="n">
        <f aca="false">MAX(K$8:K$107)</f>
        <v>424.475429809124</v>
      </c>
      <c r="CC12" s="115" t="n">
        <f aca="false">BZ12*(0.95*CA12/CB12)</f>
        <v>491.888310026506</v>
      </c>
      <c r="CD12" s="116"/>
    </row>
    <row r="13" customFormat="false" ht="12.9" hidden="false" customHeight="true" outlineLevel="0" collapsed="false">
      <c r="A13" s="52" t="n">
        <v>6</v>
      </c>
      <c r="B13" s="210" t="s">
        <v>55</v>
      </c>
      <c r="C13" s="54" t="s">
        <v>31</v>
      </c>
      <c r="D13" s="204" t="n">
        <v>6215</v>
      </c>
      <c r="E13" s="195" t="n">
        <v>6968</v>
      </c>
      <c r="F13" s="57"/>
      <c r="G13" s="60"/>
      <c r="H13" s="60"/>
      <c r="I13" s="60" t="n">
        <f aca="false">$CB$40</f>
        <v>40.9406407092587</v>
      </c>
      <c r="J13" s="60" t="n">
        <f aca="false">D13/D$2*D$5*J$5</f>
        <v>365.032476506357</v>
      </c>
      <c r="K13" s="60" t="n">
        <f aca="false">E13/E$2*E$5*K$5</f>
        <v>424.475429809124</v>
      </c>
      <c r="L13" s="117" t="n">
        <f aca="false">$CC$12</f>
        <v>491.888310026506</v>
      </c>
      <c r="M13" s="61" t="n">
        <f aca="false">SUM(J13+G13,K13+H13,L13+I13)-MIN(J13+G13,K13+H13,L13+I13)</f>
        <v>957.304380544889</v>
      </c>
      <c r="N13" s="211" t="n">
        <v>6968</v>
      </c>
      <c r="O13" s="57"/>
      <c r="P13" s="57" t="n">
        <v>8066</v>
      </c>
      <c r="Q13" s="60"/>
      <c r="R13" s="60" t="n">
        <f aca="false">$CB$40*$U$5/$V$5</f>
        <v>33.4968878530298</v>
      </c>
      <c r="S13" s="60"/>
      <c r="T13" s="60" t="n">
        <f aca="false">N13/N$2*N$5*T$5</f>
        <v>400.893461486395</v>
      </c>
      <c r="U13" s="117" t="n">
        <f aca="false">$CC$12*$U$5/$V$5</f>
        <v>402.454071839869</v>
      </c>
      <c r="V13" s="60" t="n">
        <f aca="false">P13/P$2*P$5*V$5</f>
        <v>482.783763195125</v>
      </c>
      <c r="W13" s="61" t="n">
        <f aca="false">SUM(T13+Q13,U13+R13,V13+S13)-MIN(T13+Q13,U13+R13,V13+S13)</f>
        <v>918.734722888023</v>
      </c>
      <c r="X13" s="57"/>
      <c r="Y13" s="57" t="n">
        <v>8066</v>
      </c>
      <c r="Z13" s="218"/>
      <c r="AA13" s="60" t="n">
        <f aca="false">$CB$40*$J$5/$L$5</f>
        <v>31.6359496389726</v>
      </c>
      <c r="AB13" s="60"/>
      <c r="AD13" s="117" t="n">
        <f aca="false">$CC$12*$J$5/$L$5</f>
        <v>380.095512293209</v>
      </c>
      <c r="AE13" s="60" t="n">
        <f aca="false">Y13/Y$2*Y$5*AE$5</f>
        <v>395.004897159647</v>
      </c>
      <c r="AF13" s="117" t="n">
        <f aca="false">$CC$14</f>
        <v>382.363471162966</v>
      </c>
      <c r="AG13" s="61" t="n">
        <f aca="false">SUM(AD13+AA13,AE13+AB13,AF13+AC13)-MIN(AD13+AA13,AE13+AB13,AF13+AC13)</f>
        <v>806.736359091829</v>
      </c>
      <c r="AH13" s="57" t="n">
        <v>8066</v>
      </c>
      <c r="AI13" s="218"/>
      <c r="AJ13" s="219"/>
      <c r="AK13" s="60"/>
      <c r="AL13" s="60"/>
      <c r="AM13" s="212"/>
      <c r="AN13" s="60" t="n">
        <f aca="false">AH13/AH$2*AH$5*AN$5</f>
        <v>373.060180650778</v>
      </c>
      <c r="AO13" s="117" t="n">
        <f aca="false">$CC$14*$AE$5/$AF$5</f>
        <v>354.186006635106</v>
      </c>
      <c r="AP13" s="117" t="n">
        <f aca="false">$CC$15</f>
        <v>476.456526395755</v>
      </c>
      <c r="AQ13" s="61" t="n">
        <f aca="false">SUM(AN13+AK13,AO13+AL13,AP13+AM13)-MIN(AN13+AK13,AO13+AL13,AP13+AM13)</f>
        <v>849.516707046533</v>
      </c>
      <c r="AR13" s="218"/>
      <c r="AS13" s="219"/>
      <c r="AT13" s="75" t="n">
        <v>2601</v>
      </c>
      <c r="AU13" s="60"/>
      <c r="AV13" s="77"/>
      <c r="AW13" s="217"/>
      <c r="AX13" s="117" t="n">
        <f aca="false">$CC$14*$AX$5/$AF$5</f>
        <v>309.243737793185</v>
      </c>
      <c r="AY13" s="117" t="n">
        <f aca="false">$CC$15*$AY$5/$AP$5</f>
        <v>389.828067051072</v>
      </c>
      <c r="AZ13" s="60" t="n">
        <f aca="false">AT13/AT$2*AT$5*AZ$5</f>
        <v>280.829446308725</v>
      </c>
      <c r="BA13" s="61" t="n">
        <f aca="false">SUM(AX13+AU13,AY13+AV13,AZ13+AW13)-MIN(AX13+AU13,AY13+AV13,AZ13+AW13)</f>
        <v>699.071804844257</v>
      </c>
      <c r="BB13" s="219"/>
      <c r="BC13" s="103" t="n">
        <v>2601</v>
      </c>
      <c r="BD13" s="208" t="n">
        <v>6567</v>
      </c>
      <c r="BE13" s="77"/>
      <c r="BF13" s="217"/>
      <c r="BG13" s="217"/>
      <c r="BH13" s="117" t="n">
        <f aca="false">$CC$21</f>
        <v>383.587704746282</v>
      </c>
      <c r="BI13" s="60" t="n">
        <f aca="false">BC13/BC$2*BC$5*BI$5</f>
        <v>253.631244492314</v>
      </c>
      <c r="BJ13" s="60" t="n">
        <f aca="false">BD13/BD$2*BD$5*BJ$5</f>
        <v>489.808787632221</v>
      </c>
      <c r="BK13" s="61" t="n">
        <f aca="false">SUM(BH13+BE13,BI13+BF13,BJ13+BG13)-MIN(BH13+BE13,BI13+BF13,BJ13+BG13)</f>
        <v>873.396492378503</v>
      </c>
      <c r="BL13" s="103" t="n">
        <v>2601</v>
      </c>
      <c r="BM13" s="81" t="n">
        <v>6567</v>
      </c>
      <c r="BN13" s="215" t="n">
        <v>1884</v>
      </c>
      <c r="BO13" s="125"/>
      <c r="BQ13" s="125"/>
      <c r="BR13" s="60" t="n">
        <f aca="false">BL13/BL$2*BL$5*BR$5</f>
        <v>238.775178693822</v>
      </c>
      <c r="BS13" s="60" t="n">
        <f aca="false">BM13/BM$2*BM$5*BS$5</f>
        <v>400.752644426363</v>
      </c>
      <c r="BT13" s="60" t="n">
        <f aca="false">BN13/BN$2*BN$5*BT$5</f>
        <v>380.847632147769</v>
      </c>
      <c r="BU13" s="61" t="n">
        <f aca="false">SUM(BR13+BO13,BS13+BP13,BT13+BQ13)-MIN(BR13+BO13,BS13+BP13,BT13+BQ13)</f>
        <v>781.600276574132</v>
      </c>
      <c r="BW13" s="221" t="s">
        <v>101</v>
      </c>
      <c r="BX13" s="80" t="s">
        <v>146</v>
      </c>
      <c r="BY13" s="222" t="n">
        <v>2015</v>
      </c>
      <c r="BZ13" s="223" t="n">
        <v>517.777168448954</v>
      </c>
      <c r="CA13" s="224" t="n">
        <v>242.392040070394</v>
      </c>
      <c r="CB13" s="223" t="n">
        <f aca="false">MAX(K$8:K$107)</f>
        <v>424.475429809124</v>
      </c>
      <c r="CC13" s="223" t="n">
        <f aca="false">BZ13*(0.95*CA13/CB13)</f>
        <v>280.887426176158</v>
      </c>
      <c r="CD13" s="116"/>
    </row>
    <row r="14" customFormat="false" ht="12.9" hidden="false" customHeight="true" outlineLevel="0" collapsed="false">
      <c r="A14" s="52" t="n">
        <v>7</v>
      </c>
      <c r="B14" s="210" t="s">
        <v>30</v>
      </c>
      <c r="C14" s="166" t="s">
        <v>31</v>
      </c>
      <c r="D14" s="204"/>
      <c r="E14" s="204" t="n">
        <v>5163</v>
      </c>
      <c r="F14" s="204" t="n">
        <v>9563</v>
      </c>
      <c r="G14" s="196"/>
      <c r="H14" s="196"/>
      <c r="I14" s="196"/>
      <c r="J14" s="60" t="n">
        <f aca="false">D14/D$2*D$5*J$5</f>
        <v>0</v>
      </c>
      <c r="K14" s="60" t="n">
        <f aca="false">E14/E$2*E$5*K$5</f>
        <v>314.518749153919</v>
      </c>
      <c r="L14" s="60" t="n">
        <f aca="false">F14/F$2*F$5*L$5</f>
        <v>480.728452609451</v>
      </c>
      <c r="M14" s="61" t="n">
        <f aca="false">SUM(J14+G14,K14+H14,L14+I14)-MIN(J14+G14,K14+H14,L14+I14)</f>
        <v>795.24720176337</v>
      </c>
      <c r="N14" s="225" t="n">
        <v>5163</v>
      </c>
      <c r="O14" s="204" t="n">
        <v>9563</v>
      </c>
      <c r="P14" s="204" t="n">
        <v>8566</v>
      </c>
      <c r="Q14" s="196"/>
      <c r="R14" s="196"/>
      <c r="S14" s="196"/>
      <c r="T14" s="60" t="n">
        <f aca="false">N14/N$2*N$5*T$5</f>
        <v>297.045485312035</v>
      </c>
      <c r="U14" s="60" t="n">
        <f aca="false">O14/O$2*O$5*U$5</f>
        <v>393.323279407732</v>
      </c>
      <c r="V14" s="60" t="n">
        <f aca="false">P14/P$2*P$5*V$5</f>
        <v>512.710849929263</v>
      </c>
      <c r="W14" s="61" t="n">
        <f aca="false">SUM(T14+Q14,U14+R14,V14+S14)-MIN(T14+Q14,U14+R14,V14+S14)</f>
        <v>906.034129336996</v>
      </c>
      <c r="X14" s="204" t="n">
        <v>9563</v>
      </c>
      <c r="Y14" s="204" t="n">
        <v>8566</v>
      </c>
      <c r="Z14" s="197" t="n">
        <v>2355</v>
      </c>
      <c r="AA14" s="196"/>
      <c r="AB14" s="196"/>
      <c r="AD14" s="60" t="n">
        <f aca="false">X14/X$2*X$5*AD$5</f>
        <v>371.471986107303</v>
      </c>
      <c r="AE14" s="60" t="n">
        <f aca="false">Y14/Y$2*Y$5*AE$5</f>
        <v>419.49069539667</v>
      </c>
      <c r="AF14" s="60" t="n">
        <f aca="false">Z14/Z$2*Z$5*AF$5</f>
        <v>304.838529176659</v>
      </c>
      <c r="AG14" s="61" t="n">
        <f aca="false">SUM(AD14+AA14,AE14+AB14,AF14+AC14)-MIN(AD14+AA14,AE14+AB14,AF14+AC14)</f>
        <v>790.962681503973</v>
      </c>
      <c r="AH14" s="204" t="n">
        <v>8566</v>
      </c>
      <c r="AI14" s="197" t="n">
        <v>2355</v>
      </c>
      <c r="AJ14" s="216"/>
      <c r="AK14" s="196"/>
      <c r="AL14" s="196"/>
      <c r="AM14" s="212"/>
      <c r="AN14" s="60" t="n">
        <f aca="false">AH14/AH$2*AH$5*AN$5</f>
        <v>396.185656763522</v>
      </c>
      <c r="AO14" s="60" t="n">
        <f aca="false">AI14/AI$2*AI$5*AO$5</f>
        <v>262.231414868105</v>
      </c>
      <c r="AP14" s="60" t="n">
        <f aca="false">AJ14/AJ$2*AJ$5*AP$5</f>
        <v>0</v>
      </c>
      <c r="AQ14" s="61" t="n">
        <f aca="false">SUM(AN14+AK14,AO14+AL14,AP14+AM14)-MIN(AN14+AK14,AO14+AL14,AP14+AM14)</f>
        <v>658.417071631627</v>
      </c>
      <c r="AR14" s="197" t="n">
        <v>2355</v>
      </c>
      <c r="AS14" s="216"/>
      <c r="AT14" s="75" t="n">
        <v>3486</v>
      </c>
      <c r="AU14" s="196"/>
      <c r="AV14" s="213"/>
      <c r="AW14" s="217"/>
      <c r="AX14" s="60" t="n">
        <f aca="false">AR14/AR$2*AR$5*AX$5</f>
        <v>246.543964828137</v>
      </c>
      <c r="AY14" s="60" t="n">
        <f aca="false">AS14/AS$2*AS$5*AY$5</f>
        <v>0</v>
      </c>
      <c r="AZ14" s="60" t="n">
        <f aca="false">AT14/AT$2*AT$5*AZ$5</f>
        <v>376.382718120805</v>
      </c>
      <c r="BA14" s="61" t="n">
        <f aca="false">SUM(AX14+AU14,AY14+AV14,AZ14+AW14)-MIN(AX14+AU14,AY14+AV14,AZ14+AW14)</f>
        <v>622.926682948943</v>
      </c>
      <c r="BB14" s="216"/>
      <c r="BC14" s="103" t="n">
        <v>3486</v>
      </c>
      <c r="BD14" s="226"/>
      <c r="BE14" s="196"/>
      <c r="BF14" s="213"/>
      <c r="BG14" s="217"/>
      <c r="BH14" s="60" t="n">
        <f aca="false">BB14/BB$2*BB$5*BH$5</f>
        <v>0</v>
      </c>
      <c r="BI14" s="60" t="n">
        <f aca="false">BC14/BC$2*BC$5*BI$5</f>
        <v>339.930226182317</v>
      </c>
      <c r="BJ14" s="60" t="n">
        <f aca="false">BD14/BD$2*BD$5*BJ$5</f>
        <v>0</v>
      </c>
      <c r="BK14" s="61" t="n">
        <f aca="false">SUM(BH14+BE14,BI14+BF14,BJ14+BG14)-MIN(BH14+BE14,BI14+BF14,BJ14+BG14)</f>
        <v>339.930226182317</v>
      </c>
      <c r="BL14" s="103" t="n">
        <v>3486</v>
      </c>
      <c r="BM14" s="124"/>
      <c r="BN14" s="215" t="n">
        <v>2181</v>
      </c>
      <c r="BO14" s="125"/>
      <c r="BQ14" s="125"/>
      <c r="BR14" s="60" t="n">
        <f aca="false">BL14/BL$2*BL$5*BR$5</f>
        <v>320.01932830706</v>
      </c>
      <c r="BS14" s="60" t="n">
        <f aca="false">BM14/BM$2*BM$5*BS$5</f>
        <v>0</v>
      </c>
      <c r="BT14" s="60" t="n">
        <f aca="false">BN14/BN$2*BN$5*BT$5</f>
        <v>440.885714285714</v>
      </c>
      <c r="BU14" s="61" t="n">
        <f aca="false">SUM(BR14+BO14,BS14+BP14,BT14+BQ14)-MIN(BR14+BO14,BS14+BP14,BT14+BQ14)</f>
        <v>760.905042592774</v>
      </c>
      <c r="BW14" s="227" t="s">
        <v>62</v>
      </c>
      <c r="BX14" s="157" t="s">
        <v>147</v>
      </c>
      <c r="BY14" s="153" t="n">
        <v>2017</v>
      </c>
      <c r="BZ14" s="120" t="n">
        <v>433.375539568345</v>
      </c>
      <c r="CA14" s="115" t="n">
        <v>395.004897159647</v>
      </c>
      <c r="CB14" s="115" t="n">
        <v>425.318315377081</v>
      </c>
      <c r="CC14" s="115" t="n">
        <f aca="false">BZ14*(0.95*CA14/CB14)</f>
        <v>382.363471162966</v>
      </c>
      <c r="CD14" s="116"/>
    </row>
    <row r="15" customFormat="false" ht="12.9" hidden="false" customHeight="true" outlineLevel="0" collapsed="false">
      <c r="A15" s="52" t="n">
        <v>8</v>
      </c>
      <c r="B15" s="210" t="s">
        <v>148</v>
      </c>
      <c r="C15" s="54" t="s">
        <v>43</v>
      </c>
      <c r="D15" s="204"/>
      <c r="E15" s="195" t="n">
        <v>3290</v>
      </c>
      <c r="F15" s="204" t="n">
        <v>8450</v>
      </c>
      <c r="G15" s="196"/>
      <c r="H15" s="196"/>
      <c r="I15" s="196"/>
      <c r="J15" s="60" t="n">
        <f aca="false">D15/D$2*D$5*J$5</f>
        <v>0</v>
      </c>
      <c r="K15" s="60" t="n">
        <f aca="false">E15/E$2*E$5*K$5</f>
        <v>200.419656152701</v>
      </c>
      <c r="L15" s="60" t="n">
        <f aca="false">F15/F$2*F$5*L$5</f>
        <v>424.778356640161</v>
      </c>
      <c r="M15" s="61" t="n">
        <f aca="false">SUM(J15+G15,K15+H15,L15+I15)-MIN(J15+G15,K15+H15,L15+I15)</f>
        <v>625.198012792862</v>
      </c>
      <c r="N15" s="211" t="n">
        <v>3290</v>
      </c>
      <c r="O15" s="204" t="n">
        <v>8450</v>
      </c>
      <c r="P15" s="204" t="n">
        <v>6818</v>
      </c>
      <c r="Q15" s="196"/>
      <c r="R15" s="196"/>
      <c r="S15" s="196" t="n">
        <f aca="false">$CB$44</f>
        <v>46.1352228207639</v>
      </c>
      <c r="T15" s="60" t="n">
        <f aca="false">N15/N$2*N$5*T$5</f>
        <v>189.285230810884</v>
      </c>
      <c r="U15" s="60" t="n">
        <f aca="false">O15/O$2*O$5*U$5</f>
        <v>347.545928160132</v>
      </c>
      <c r="V15" s="60" t="n">
        <f aca="false">P15/P$2*P$5*V$5</f>
        <v>408.085754706715</v>
      </c>
      <c r="W15" s="61" t="n">
        <f aca="false">SUM(T15+Q15,U15+R15,V15+S15)-MIN(T15+Q15,U15+R15,V15+S15)</f>
        <v>801.76690568761</v>
      </c>
      <c r="X15" s="204" t="n">
        <v>8450</v>
      </c>
      <c r="Y15" s="204" t="n">
        <v>6818</v>
      </c>
      <c r="Z15" s="205" t="n">
        <v>3185</v>
      </c>
      <c r="AA15" s="196"/>
      <c r="AB15" s="196" t="n">
        <f aca="false">$CB$44*$U$5/$V$5</f>
        <v>37.7470004897159</v>
      </c>
      <c r="AD15" s="60" t="n">
        <f aca="false">X15/X$2*X$5*AD$5</f>
        <v>328.237821040124</v>
      </c>
      <c r="AE15" s="60" t="n">
        <f aca="false">Y15/Y$2*Y$5*AE$5</f>
        <v>333.888344760039</v>
      </c>
      <c r="AF15" s="60" t="n">
        <f aca="false">Z15/Z$2*Z$5*AF$5</f>
        <v>412.276312283507</v>
      </c>
      <c r="AG15" s="61" t="n">
        <f aca="false">SUM(AD15+AA15,AE15+AB15,AF15+AC15)-MIN(AD15+AA15,AE15+AB15,AF15+AC15)</f>
        <v>783.911657533261</v>
      </c>
      <c r="AH15" s="204" t="n">
        <v>6818</v>
      </c>
      <c r="AI15" s="205" t="n">
        <v>3185</v>
      </c>
      <c r="AJ15" s="206" t="n">
        <v>5635</v>
      </c>
      <c r="AK15" s="196" t="n">
        <f aca="false">$CB$44*$T$5/$V$5</f>
        <v>35.6499449069539</v>
      </c>
      <c r="AL15" s="196"/>
      <c r="AM15" s="212"/>
      <c r="AN15" s="60" t="n">
        <f aca="false">AH15/AH$2*AH$5*AN$5</f>
        <v>315.33899227337</v>
      </c>
      <c r="AO15" s="60" t="n">
        <f aca="false">AI15/AI$2*AI$5*AO$5</f>
        <v>354.652677857714</v>
      </c>
      <c r="AP15" s="60" t="n">
        <f aca="false">AJ15/AJ$2*AJ$5*AP$5</f>
        <v>477.248229134586</v>
      </c>
      <c r="AQ15" s="61" t="n">
        <f aca="false">SUM(AN15+AK15,AO15+AL15,AP15+AM15)-MIN(AN15+AK15,AO15+AL15,AP15+AM15)</f>
        <v>831.9009069923</v>
      </c>
      <c r="AR15" s="205" t="n">
        <v>3185</v>
      </c>
      <c r="AS15" s="206" t="n">
        <v>5635</v>
      </c>
      <c r="AT15" s="118"/>
      <c r="AU15" s="196"/>
      <c r="AV15" s="213"/>
      <c r="AW15" s="217"/>
      <c r="AX15" s="60" t="n">
        <f aca="false">AR15/AR$2*AR$5*AX$5</f>
        <v>333.436317612577</v>
      </c>
      <c r="AY15" s="60" t="n">
        <f aca="false">AS15/AS$2*AS$5*AY$5</f>
        <v>390.475823837388</v>
      </c>
      <c r="AZ15" s="117" t="n">
        <f aca="false">$CC$19</f>
        <v>405.881481478614</v>
      </c>
      <c r="BA15" s="61" t="n">
        <f aca="false">SUM(AX15+AU15,AY15+AV15,AZ15+AW15)-MIN(AX15+AU15,AY15+AV15,AZ15+AW15)</f>
        <v>796.357305316002</v>
      </c>
      <c r="BB15" s="206" t="n">
        <v>5635</v>
      </c>
      <c r="BC15" s="119"/>
      <c r="BD15" s="208" t="n">
        <v>6689</v>
      </c>
      <c r="BE15" s="213"/>
      <c r="BF15" s="217"/>
      <c r="BG15" s="217"/>
      <c r="BH15" s="60" t="n">
        <f aca="false">BB15/BB$2*BB$5*BH$5</f>
        <v>384.225092250922</v>
      </c>
      <c r="BI15" s="117" t="n">
        <f aca="false">$CC$25</f>
        <v>366.572047970479</v>
      </c>
      <c r="BJ15" s="60" t="n">
        <f aca="false">BD15/BD$2*BD$5*BJ$5</f>
        <v>498.908326552753</v>
      </c>
      <c r="BK15" s="61" t="n">
        <f aca="false">SUM(BH15+BE15,BI15+BF15,BJ15+BG15)-MIN(BH15+BE15,BI15+BF15,BJ15+BG15)</f>
        <v>883.133418803676</v>
      </c>
      <c r="BM15" s="81" t="n">
        <v>6689</v>
      </c>
      <c r="BN15" s="215" t="n">
        <v>1524</v>
      </c>
      <c r="BO15" s="125"/>
      <c r="BQ15" s="125"/>
      <c r="BR15" s="117" t="n">
        <f aca="false">$CC$29</f>
        <v>345.100645756457</v>
      </c>
      <c r="BS15" s="60" t="n">
        <f aca="false">BM15/BM$2*BM$5*BS$5</f>
        <v>408.19772172498</v>
      </c>
      <c r="BT15" s="60" t="n">
        <f aca="false">BN15/BN$2*BN$5*BT$5</f>
        <v>308.074199253291</v>
      </c>
      <c r="BU15" s="61" t="n">
        <f aca="false">SUM(BR15+BO15,BS15+BP15,BT15+BQ15)-MIN(BR15+BO15,BS15+BP15,BT15+BQ15)</f>
        <v>753.298367481437</v>
      </c>
      <c r="BW15" s="227" t="s">
        <v>62</v>
      </c>
      <c r="BX15" s="228" t="s">
        <v>149</v>
      </c>
      <c r="BY15" s="114" t="n">
        <v>2018</v>
      </c>
      <c r="BZ15" s="115" t="n">
        <v>527.894979981521</v>
      </c>
      <c r="CA15" s="115" t="n">
        <v>354.186006635106</v>
      </c>
      <c r="CB15" s="115" t="n">
        <v>372.802877697842</v>
      </c>
      <c r="CC15" s="115" t="n">
        <f aca="false">BZ15*(0.95*CA15/CB15)</f>
        <v>476.456526395755</v>
      </c>
      <c r="CD15" s="116"/>
    </row>
    <row r="16" customFormat="false" ht="12.9" hidden="false" customHeight="true" outlineLevel="0" collapsed="false">
      <c r="A16" s="52" t="n">
        <v>9</v>
      </c>
      <c r="B16" s="210" t="s">
        <v>35</v>
      </c>
      <c r="C16" s="194" t="s">
        <v>31</v>
      </c>
      <c r="D16" s="204"/>
      <c r="E16" s="149"/>
      <c r="F16" s="149"/>
      <c r="G16" s="60"/>
      <c r="H16" s="60"/>
      <c r="I16" s="60"/>
      <c r="J16" s="60" t="n">
        <f aca="false">D16/D$2*D$5*J$5</f>
        <v>0</v>
      </c>
      <c r="K16" s="60" t="n">
        <f aca="false">E16/E$2*E$5*K$5</f>
        <v>0</v>
      </c>
      <c r="L16" s="60" t="n">
        <f aca="false">F16/F$2*F$5*L$5</f>
        <v>0</v>
      </c>
      <c r="M16" s="61" t="n">
        <f aca="false">SUM(J16+G16,K16+H16,L16+I16)-MIN(J16+G16,K16+H16,L16+I16)</f>
        <v>0</v>
      </c>
      <c r="N16" s="150"/>
      <c r="O16" s="149"/>
      <c r="P16" s="149" t="n">
        <v>8685</v>
      </c>
      <c r="Q16" s="60"/>
      <c r="R16" s="60"/>
      <c r="S16" s="60"/>
      <c r="T16" s="60" t="n">
        <f aca="false">N16/N$2*N$5*T$5</f>
        <v>0</v>
      </c>
      <c r="U16" s="60" t="n">
        <f aca="false">O16/O$2*O$5*U$5</f>
        <v>0</v>
      </c>
      <c r="V16" s="60" t="n">
        <f aca="false">P16/P$2*P$5*V$5</f>
        <v>519.833496571988</v>
      </c>
      <c r="W16" s="61" t="n">
        <f aca="false">SUM(T16+Q16,U16+R16,V16+S16)-MIN(T16+Q16,U16+R16,V16+S16)</f>
        <v>519.833496571988</v>
      </c>
      <c r="X16" s="149"/>
      <c r="Y16" s="149" t="n">
        <v>8685</v>
      </c>
      <c r="Z16" s="197" t="n">
        <v>3214</v>
      </c>
      <c r="AA16" s="60"/>
      <c r="AB16" s="60"/>
      <c r="AD16" s="60" t="n">
        <f aca="false">X16/X$2*X$5*AD$5</f>
        <v>0</v>
      </c>
      <c r="AE16" s="60" t="n">
        <f aca="false">Y16/Y$2*Y$5*AE$5</f>
        <v>425.318315377081</v>
      </c>
      <c r="AF16" s="60" t="n">
        <f aca="false">Z16/Z$2*Z$5*AF$5</f>
        <v>416.030162536637</v>
      </c>
      <c r="AG16" s="61" t="n">
        <f aca="false">SUM(AD16+AA16,AE16+AB16,AF16+AC16)-MIN(AD16+AA16,AE16+AB16,AF16+AC16)</f>
        <v>841.348477913719</v>
      </c>
      <c r="AH16" s="149" t="n">
        <v>8685</v>
      </c>
      <c r="AI16" s="197" t="n">
        <v>3214</v>
      </c>
      <c r="AJ16" s="216" t="n">
        <v>6233</v>
      </c>
      <c r="AK16" s="60"/>
      <c r="AL16" s="60"/>
      <c r="AM16" s="199" t="n">
        <f aca="false">$CB$45</f>
        <v>49.5851754696642</v>
      </c>
      <c r="AN16" s="60" t="n">
        <f aca="false">AH16/AH$2*AH$5*AN$5</f>
        <v>401.689520078355</v>
      </c>
      <c r="AO16" s="60" t="n">
        <f aca="false">AI16/AI$2*AI$5*AO$5</f>
        <v>357.881854516387</v>
      </c>
      <c r="AP16" s="60" t="n">
        <f aca="false">AJ16/AJ$2*AJ$5*AP$5</f>
        <v>527.894979981521</v>
      </c>
      <c r="AQ16" s="61" t="n">
        <f aca="false">SUM(AN16+AK16,AO16+AL16,AP16+AM16)-MIN(AN16+AK16,AO16+AL16,AP16+AM16)</f>
        <v>979.16967552954</v>
      </c>
      <c r="AR16" s="197" t="n">
        <v>3214</v>
      </c>
      <c r="AS16" s="216" t="n">
        <v>6233</v>
      </c>
      <c r="AT16" s="229"/>
      <c r="AU16" s="60"/>
      <c r="AV16" s="209" t="n">
        <f aca="false">$CB$45*$AO$5/$AP$5</f>
        <v>37.6757178704958</v>
      </c>
      <c r="AW16" s="217"/>
      <c r="AX16" s="60" t="n">
        <f aca="false">AR16/AR$2*AR$5*AX$5</f>
        <v>336.472315480949</v>
      </c>
      <c r="AY16" s="60" t="n">
        <f aca="false">AS16/AS$2*AS$5*AY$5</f>
        <v>431.914074530336</v>
      </c>
      <c r="AZ16" s="117" t="n">
        <f aca="false">$CC$17</f>
        <v>448.95461828859</v>
      </c>
      <c r="BA16" s="61" t="n">
        <f aca="false">SUM(AX16+AU16,AY16+AV16,AZ16+AW16)-MIN(AX16+AU16,AY16+AV16,AZ16+AW16)</f>
        <v>918.544410689422</v>
      </c>
      <c r="BB16" s="216" t="n">
        <v>6233</v>
      </c>
      <c r="BC16" s="230"/>
      <c r="BD16" s="231"/>
      <c r="BE16" s="209" t="n">
        <f aca="false">$CB$49</f>
        <v>22.92025</v>
      </c>
      <c r="BF16" s="217"/>
      <c r="BG16" s="66"/>
      <c r="BH16" s="60" t="n">
        <f aca="false">BB16/BB$2*BB$5*BH$5</f>
        <v>425</v>
      </c>
      <c r="BI16" s="117" t="n">
        <f aca="false">$CC$23</f>
        <v>405.473571428572</v>
      </c>
      <c r="BJ16" s="60" t="n">
        <f aca="false">BD16/BD$2*BD$5*BJ$5</f>
        <v>0</v>
      </c>
      <c r="BK16" s="61" t="n">
        <f aca="false">SUM(BH16+BE16,BI16+BF16,BJ16+BG16)-MIN(BH16+BE16,BI16+BF16,BJ16+BG16)</f>
        <v>853.393821428572</v>
      </c>
      <c r="BM16" s="232"/>
      <c r="BN16" s="215" t="n">
        <v>1718</v>
      </c>
      <c r="BO16" s="125"/>
      <c r="BQ16" s="125"/>
      <c r="BR16" s="117" t="n">
        <f aca="false">$CC$27</f>
        <v>381.723571428572</v>
      </c>
      <c r="BS16" s="60" t="n">
        <f aca="false">BM16/BM$2*BM$5*BS$5</f>
        <v>0</v>
      </c>
      <c r="BT16" s="60" t="n">
        <f aca="false">BN16/BN$2*BN$5*BT$5</f>
        <v>347.290993646427</v>
      </c>
      <c r="BU16" s="61" t="n">
        <f aca="false">SUM(BR16+BO16,BS16+BP16,BT16+BQ16)-MIN(BR16+BO16,BS16+BP16,BT16+BQ16)</f>
        <v>729.014565074998</v>
      </c>
      <c r="BW16" s="113" t="s">
        <v>72</v>
      </c>
      <c r="BX16" s="228" t="s">
        <v>149</v>
      </c>
      <c r="BY16" s="114" t="n">
        <v>2018</v>
      </c>
      <c r="BZ16" s="115" t="n">
        <v>527.894979981521</v>
      </c>
      <c r="CA16" s="115" t="n">
        <v>300.677440417891</v>
      </c>
      <c r="CB16" s="115" t="n">
        <v>401.689520078355</v>
      </c>
      <c r="CC16" s="115" t="n">
        <f aca="false">BZ16*(0.95*CA16/CB16)</f>
        <v>375.388946645581</v>
      </c>
      <c r="CD16" s="116"/>
    </row>
    <row r="17" s="1" customFormat="true" ht="12.9" hidden="false" customHeight="true" outlineLevel="0" collapsed="false">
      <c r="A17" s="52" t="n">
        <v>10</v>
      </c>
      <c r="B17" s="210" t="s">
        <v>92</v>
      </c>
      <c r="C17" s="54" t="s">
        <v>31</v>
      </c>
      <c r="D17" s="204" t="n">
        <v>5365</v>
      </c>
      <c r="E17" s="195" t="n">
        <v>6324</v>
      </c>
      <c r="F17" s="195" t="n">
        <v>9368</v>
      </c>
      <c r="G17" s="196"/>
      <c r="H17" s="196"/>
      <c r="I17" s="196"/>
      <c r="J17" s="60" t="n">
        <f aca="false">D17/D$2*D$5*J$5</f>
        <v>315.108485351023</v>
      </c>
      <c r="K17" s="60" t="n">
        <f aca="false">E17/E$2*E$5*K$5</f>
        <v>385.244348179234</v>
      </c>
      <c r="L17" s="60" t="n">
        <f aca="false">F17/F$2*F$5*L$5</f>
        <v>470.925875148524</v>
      </c>
      <c r="M17" s="61" t="n">
        <f aca="false">SUM(J17+G17,K17+H17,L17+I17)-MIN(J17+G17,K17+H17,L17+I17)</f>
        <v>856.170223327758</v>
      </c>
      <c r="N17" s="211" t="n">
        <v>6324</v>
      </c>
      <c r="O17" s="195" t="n">
        <v>9368</v>
      </c>
      <c r="P17" s="195" t="n">
        <v>8042</v>
      </c>
      <c r="Q17" s="196"/>
      <c r="R17" s="196"/>
      <c r="S17" s="196"/>
      <c r="T17" s="60" t="n">
        <f aca="false">N17/N$2*N$5*T$5</f>
        <v>363.841884391499</v>
      </c>
      <c r="U17" s="60" t="n">
        <f aca="false">O17/O$2*O$5*U$5</f>
        <v>385.302988757883</v>
      </c>
      <c r="V17" s="60" t="n">
        <f aca="false">P17/P$2*P$5*V$5</f>
        <v>481.347263031886</v>
      </c>
      <c r="W17" s="61" t="n">
        <f aca="false">SUM(T17+Q17,U17+R17,V17+S17)-MIN(T17+Q17,U17+R17,V17+S17)</f>
        <v>866.650251789769</v>
      </c>
      <c r="X17" s="195" t="n">
        <v>9368</v>
      </c>
      <c r="Y17" s="195" t="n">
        <v>8042</v>
      </c>
      <c r="Z17" s="197" t="n">
        <v>2578</v>
      </c>
      <c r="AA17" s="196"/>
      <c r="AB17" s="196"/>
      <c r="AD17" s="60" t="n">
        <f aca="false">X17/X$2*X$5*AD$5</f>
        <v>363.897267160223</v>
      </c>
      <c r="AE17" s="60" t="n">
        <f aca="false">Y17/Y$2*Y$5*AE$5</f>
        <v>393.82957884427</v>
      </c>
      <c r="AF17" s="60" t="n">
        <f aca="false">Z17/Z$2*Z$5*AF$5</f>
        <v>333.704343192113</v>
      </c>
      <c r="AG17" s="61" t="n">
        <f aca="false">SUM(AD17+AA17,AE17+AB17,AF17+AC17)-MIN(AD17+AA17,AE17+AB17,AF17+AC17)</f>
        <v>757.726846004493</v>
      </c>
      <c r="AH17" s="195" t="n">
        <v>8042</v>
      </c>
      <c r="AI17" s="197" t="n">
        <v>2578</v>
      </c>
      <c r="AJ17" s="216" t="n">
        <v>4756</v>
      </c>
      <c r="AK17" s="196"/>
      <c r="AL17" s="196"/>
      <c r="AM17" s="212"/>
      <c r="AN17" s="60" t="n">
        <f aca="false">AH17/AH$2*AH$5*AN$5</f>
        <v>371.950157797366</v>
      </c>
      <c r="AO17" s="60" t="n">
        <f aca="false">AI17/AI$2*AI$5*AO$5</f>
        <v>287.062669864109</v>
      </c>
      <c r="AP17" s="60" t="n">
        <f aca="false">AJ17/AJ$2*AJ$5*AP$5</f>
        <v>402.802587003388</v>
      </c>
      <c r="AQ17" s="61" t="n">
        <f aca="false">SUM(AN17+AK17,AO17+AL17,AP17+AM17)-MIN(AN17+AK17,AO17+AL17,AP17+AM17)</f>
        <v>774.752744800754</v>
      </c>
      <c r="AR17" s="197" t="n">
        <v>2578</v>
      </c>
      <c r="AS17" s="216" t="n">
        <v>4756</v>
      </c>
      <c r="AT17" s="75" t="n">
        <v>3981</v>
      </c>
      <c r="AU17" s="196"/>
      <c r="AV17" s="213"/>
      <c r="AW17" s="233"/>
      <c r="AX17" s="60" t="n">
        <f aca="false">AR17/AR$2*AR$5*AX$5</f>
        <v>269.889741540101</v>
      </c>
      <c r="AY17" s="60" t="n">
        <f aca="false">AS17/AS$2*AS$5*AY$5</f>
        <v>329.565753002772</v>
      </c>
      <c r="AZ17" s="60" t="n">
        <f aca="false">AT17/AT$2*AT$5*AZ$5</f>
        <v>429.827768456376</v>
      </c>
      <c r="BA17" s="61" t="n">
        <f aca="false">SUM(AX17+AU17,AY17+AV17,AZ17+AW17)-MIN(AX17+AU17,AY17+AV17,AZ17+AW17)</f>
        <v>759.393521459148</v>
      </c>
      <c r="BB17" s="216" t="n">
        <v>4756</v>
      </c>
      <c r="BC17" s="103" t="n">
        <v>3981</v>
      </c>
      <c r="BD17" s="208" t="n">
        <v>5671</v>
      </c>
      <c r="BE17" s="196"/>
      <c r="BF17" s="213"/>
      <c r="BG17" s="233"/>
      <c r="BH17" s="60" t="n">
        <f aca="false">BB17/BB$2*BB$5*BH$5</f>
        <v>324.290068987646</v>
      </c>
      <c r="BI17" s="60" t="n">
        <f aca="false">BC17/BC$2*BC$5*BI$5</f>
        <v>388.199148144522</v>
      </c>
      <c r="BJ17" s="60" t="n">
        <f aca="false">BD17/BD$2*BD$5*BJ$5</f>
        <v>422.97938703553</v>
      </c>
      <c r="BK17" s="61" t="n">
        <f aca="false">SUM(BH17+BE17,BI17+BF17,BJ17+BG17)-MIN(BH17+BE17,BI17+BF17,BJ17+BG17)</f>
        <v>811.178535180052</v>
      </c>
      <c r="BL17" s="103" t="n">
        <v>3981</v>
      </c>
      <c r="BM17" s="81" t="n">
        <v>5671</v>
      </c>
      <c r="BN17" s="215" t="n">
        <v>1764</v>
      </c>
      <c r="BO17" s="125"/>
      <c r="BP17" s="0"/>
      <c r="BQ17" s="125"/>
      <c r="BR17" s="60" t="n">
        <f aca="false">BL17/BL$2*BL$5*BR$5</f>
        <v>365.460971311074</v>
      </c>
      <c r="BS17" s="60" t="n">
        <f aca="false">BM17/BM$2*BM$5*BS$5</f>
        <v>346.074043938161</v>
      </c>
      <c r="BT17" s="60" t="n">
        <f aca="false">BN17/BN$2*BN$5*BT$5</f>
        <v>356.589821182943</v>
      </c>
      <c r="BU17" s="61" t="n">
        <f aca="false">SUM(BR17+BO17,BS17+BP17,BT17+BQ17)-MIN(BR17+BO17,BS17+BP17,BT17+BQ17)</f>
        <v>722.050792494018</v>
      </c>
      <c r="BW17" s="157" t="s">
        <v>35</v>
      </c>
      <c r="BX17" s="157" t="s">
        <v>150</v>
      </c>
      <c r="BY17" s="114" t="n">
        <v>2019</v>
      </c>
      <c r="BZ17" s="126" t="n">
        <v>472.583808724832</v>
      </c>
      <c r="CA17" s="126" t="n">
        <v>431.914074530336</v>
      </c>
      <c r="CB17" s="126" t="n">
        <v>431.914074530336</v>
      </c>
      <c r="CC17" s="115" t="n">
        <f aca="false">BZ17*(0.95*CA17/CB17)</f>
        <v>448.95461828859</v>
      </c>
      <c r="CD17" s="146"/>
    </row>
    <row r="18" customFormat="false" ht="12.9" hidden="false" customHeight="true" outlineLevel="0" collapsed="false">
      <c r="A18" s="52" t="n">
        <v>11</v>
      </c>
      <c r="B18" s="149" t="s">
        <v>151</v>
      </c>
      <c r="C18" s="194" t="s">
        <v>31</v>
      </c>
      <c r="D18" s="149"/>
      <c r="E18" s="57"/>
      <c r="F18" s="57"/>
      <c r="G18" s="60"/>
      <c r="H18" s="60"/>
      <c r="I18" s="60"/>
      <c r="J18" s="60" t="n">
        <f aca="false">D18/D$2*D$5*J$5</f>
        <v>0</v>
      </c>
      <c r="K18" s="60" t="n">
        <f aca="false">E18/E$2*E$5*K$5</f>
        <v>0</v>
      </c>
      <c r="L18" s="60" t="n">
        <f aca="false">F18/F$2*F$5*L$5</f>
        <v>0</v>
      </c>
      <c r="M18" s="61" t="n">
        <f aca="false">SUM(J18+G18,K18+H18,L18+I18)-MIN(J18+G18,K18+H18,L18+I18)</f>
        <v>0</v>
      </c>
      <c r="N18" s="152"/>
      <c r="O18" s="57"/>
      <c r="P18" s="57" t="n">
        <v>5206</v>
      </c>
      <c r="Q18" s="60"/>
      <c r="R18" s="60"/>
      <c r="S18" s="60"/>
      <c r="T18" s="60" t="n">
        <f aca="false">N18/N$2*N$5*T$5</f>
        <v>0</v>
      </c>
      <c r="U18" s="60" t="n">
        <f aca="false">O18/O$2*O$5*U$5</f>
        <v>0</v>
      </c>
      <c r="V18" s="60" t="n">
        <f aca="false">P18/P$2*P$5*V$5</f>
        <v>311.600827075852</v>
      </c>
      <c r="W18" s="61" t="n">
        <f aca="false">SUM(T18+Q18,U18+R18,V18+S18)-MIN(T18+Q18,U18+R18,V18+S18)</f>
        <v>311.600827075852</v>
      </c>
      <c r="X18" s="57"/>
      <c r="Y18" s="57" t="n">
        <v>5206</v>
      </c>
      <c r="Z18" s="205" t="n">
        <v>2612</v>
      </c>
      <c r="AA18" s="60"/>
      <c r="AB18" s="60"/>
      <c r="AD18" s="60" t="n">
        <f aca="false">X18/X$2*X$5*AD$5</f>
        <v>0</v>
      </c>
      <c r="AE18" s="60" t="n">
        <f aca="false">Y18/Y$2*Y$5*AE$5</f>
        <v>254.946131243879</v>
      </c>
      <c r="AF18" s="60" t="n">
        <f aca="false">Z18/Z$2*Z$5*AF$5</f>
        <v>338.105409006128</v>
      </c>
      <c r="AG18" s="61" t="n">
        <f aca="false">SUM(AD18+AA18,AE18+AB18,AF18+AC18)-MIN(AD18+AA18,AE18+AB18,AF18+AC18)</f>
        <v>593.051540250007</v>
      </c>
      <c r="AH18" s="57" t="n">
        <v>5206</v>
      </c>
      <c r="AI18" s="205" t="n">
        <v>2612</v>
      </c>
      <c r="AJ18" s="206" t="n">
        <v>5628</v>
      </c>
      <c r="AK18" s="60"/>
      <c r="AL18" s="60"/>
      <c r="AM18" s="212"/>
      <c r="AN18" s="60" t="n">
        <f aca="false">AH18/AH$2*AH$5*AN$5</f>
        <v>240.782457285885</v>
      </c>
      <c r="AO18" s="60" t="n">
        <f aca="false">AI18/AI$2*AI$5*AO$5</f>
        <v>290.848601119105</v>
      </c>
      <c r="AP18" s="60" t="n">
        <f aca="false">AJ18/AJ$2*AJ$5*AP$5</f>
        <v>476.655374191561</v>
      </c>
      <c r="AQ18" s="61" t="n">
        <f aca="false">SUM(AN18+AK18,AO18+AL18,AP18+AM18)-MIN(AN18+AK18,AO18+AL18,AP18+AM18)</f>
        <v>767.503975310666</v>
      </c>
      <c r="AR18" s="205" t="n">
        <v>2612</v>
      </c>
      <c r="AS18" s="206" t="n">
        <v>5628</v>
      </c>
      <c r="AT18" s="75" t="n">
        <v>2826</v>
      </c>
      <c r="AU18" s="60"/>
      <c r="AV18" s="77"/>
      <c r="AW18" s="217"/>
      <c r="AX18" s="60" t="n">
        <f aca="false">AR18/AR$2*AR$5*AX$5</f>
        <v>273.449187316813</v>
      </c>
      <c r="AY18" s="60" t="n">
        <f aca="false">AS18/AS$2*AS$5*AY$5</f>
        <v>389.990760702187</v>
      </c>
      <c r="AZ18" s="60" t="n">
        <f aca="false">AT18/AT$2*AT$5*AZ$5</f>
        <v>305.122651006711</v>
      </c>
      <c r="BA18" s="61" t="n">
        <f aca="false">SUM(AX18+AU18,AY18+AV18,AZ18+AW18)-MIN(AX18+AU18,AY18+AV18,AZ18+AW18)</f>
        <v>695.113411708898</v>
      </c>
      <c r="BB18" s="206" t="n">
        <v>5628</v>
      </c>
      <c r="BC18" s="103" t="n">
        <v>2826</v>
      </c>
      <c r="BD18" s="208" t="n">
        <v>6746</v>
      </c>
      <c r="BE18" s="77"/>
      <c r="BF18" s="217"/>
      <c r="BG18" s="217"/>
      <c r="BH18" s="60" t="n">
        <f aca="false">BB18/BB$2*BB$5*BH$5</f>
        <v>383.747793999679</v>
      </c>
      <c r="BI18" s="60" t="n">
        <f aca="false">BC18/BC$2*BC$5*BI$5</f>
        <v>275.571663566043</v>
      </c>
      <c r="BJ18" s="60" t="n">
        <f aca="false">BD18/BD$2*BD$5*BJ$5</f>
        <v>503.159750474641</v>
      </c>
      <c r="BK18" s="61" t="n">
        <f aca="false">SUM(BH18+BE18,BI18+BF18,BJ18+BG18)-MIN(BH18+BE18,BI18+BF18,BJ18+BG18)</f>
        <v>886.90754447432</v>
      </c>
      <c r="BL18" s="103" t="n">
        <v>2826</v>
      </c>
      <c r="BM18" s="81" t="n">
        <v>6746</v>
      </c>
      <c r="BN18" s="215" t="n">
        <v>1491</v>
      </c>
      <c r="BO18" s="125"/>
      <c r="BQ18" s="125"/>
      <c r="BR18" s="60" t="n">
        <f aca="false">BL18/BL$2*BL$5*BR$5</f>
        <v>259.430470968374</v>
      </c>
      <c r="BS18" s="60" t="n">
        <f aca="false">BM18/BM$2*BM$5*BS$5</f>
        <v>411.676159479251</v>
      </c>
      <c r="BT18" s="60" t="n">
        <f aca="false">BN18/BN$2*BN$5*BT$5</f>
        <v>301.403301237964</v>
      </c>
      <c r="BU18" s="61" t="n">
        <f aca="false">SUM(BR18+BO18,BS18+BP18,BT18+BQ18)-MIN(BR18+BO18,BS18+BP18,BT18+BQ18)</f>
        <v>713.079460717216</v>
      </c>
      <c r="BW18" s="157" t="s">
        <v>83</v>
      </c>
      <c r="BX18" s="157" t="s">
        <v>150</v>
      </c>
      <c r="BY18" s="114" t="n">
        <v>2019</v>
      </c>
      <c r="BZ18" s="126" t="n">
        <v>472.583808724832</v>
      </c>
      <c r="CA18" s="126" t="n">
        <v>404.819833692639</v>
      </c>
      <c r="CB18" s="126" t="n">
        <v>431.914074530336</v>
      </c>
      <c r="CC18" s="115" t="n">
        <f aca="false">BZ18*(0.95*CA18/CB18)</f>
        <v>420.791413451298</v>
      </c>
      <c r="CD18" s="116"/>
    </row>
    <row r="19" customFormat="false" ht="12.9" hidden="false" customHeight="true" outlineLevel="0" collapsed="false">
      <c r="A19" s="52" t="n">
        <v>12</v>
      </c>
      <c r="B19" s="210" t="s">
        <v>101</v>
      </c>
      <c r="C19" s="194" t="s">
        <v>43</v>
      </c>
      <c r="D19" s="204" t="n">
        <v>3696</v>
      </c>
      <c r="E19" s="204" t="n">
        <v>3979</v>
      </c>
      <c r="F19" s="149"/>
      <c r="G19" s="60"/>
      <c r="H19" s="60"/>
      <c r="I19" s="60"/>
      <c r="J19" s="60" t="n">
        <f aca="false">D19/D$2*D$5*J$5</f>
        <v>217.081260364842</v>
      </c>
      <c r="K19" s="60" t="n">
        <f aca="false">E19/E$2*E$5*K$5</f>
        <v>242.392040070394</v>
      </c>
      <c r="L19" s="117" t="n">
        <f aca="false">$CC$13</f>
        <v>280.887426176158</v>
      </c>
      <c r="M19" s="61" t="n">
        <f aca="false">SUM(J19+G19,K19+H19,L19+I19)-MIN(J19+G19,K19+H19,L19+I19)</f>
        <v>523.279466246552</v>
      </c>
      <c r="N19" s="225" t="n">
        <v>3979</v>
      </c>
      <c r="O19" s="149"/>
      <c r="P19" s="149" t="n">
        <v>1626</v>
      </c>
      <c r="Q19" s="60"/>
      <c r="R19" s="60"/>
      <c r="S19" s="60"/>
      <c r="T19" s="60" t="n">
        <f aca="false">N19/N$2*N$5*T$5</f>
        <v>228.925815622039</v>
      </c>
      <c r="U19" s="117" t="n">
        <f aca="false">$CC$13*$U$5/$V$5</f>
        <v>229.81698505322</v>
      </c>
      <c r="V19" s="60" t="n">
        <f aca="false">P19/P$2*P$5*V$5</f>
        <v>97.3228860594189</v>
      </c>
      <c r="W19" s="61" t="n">
        <f aca="false">SUM(T19+Q19,U19+R19,V19+S19)-MIN(T19+Q19,U19+R19,V19+S19)</f>
        <v>458.742800675259</v>
      </c>
      <c r="X19" s="149"/>
      <c r="Y19" s="149" t="n">
        <v>1626</v>
      </c>
      <c r="Z19" s="205" t="n">
        <v>2113</v>
      </c>
      <c r="AA19" s="60"/>
      <c r="AB19" s="60"/>
      <c r="AD19" s="117" t="n">
        <f aca="false">$CC$13*$J$5/$L$5</f>
        <v>217.049374772486</v>
      </c>
      <c r="AE19" s="60" t="n">
        <f aca="false">Y19/Y$2*Y$5*AE$5</f>
        <v>79.6278158667973</v>
      </c>
      <c r="AF19" s="60" t="n">
        <f aca="false">Z19/Z$2*Z$5*AF$5</f>
        <v>273.513296029843</v>
      </c>
      <c r="AG19" s="61" t="n">
        <f aca="false">SUM(AD19+AA19,AE19+AB19,AF19+AC19)-MIN(AD19+AA19,AE19+AB19,AF19+AC19)</f>
        <v>490.562670802328</v>
      </c>
      <c r="AH19" s="149" t="n">
        <v>1626</v>
      </c>
      <c r="AI19" s="205" t="n">
        <v>2113</v>
      </c>
      <c r="AJ19" s="206"/>
      <c r="AK19" s="60"/>
      <c r="AL19" s="60"/>
      <c r="AM19" s="212"/>
      <c r="AN19" s="60" t="n">
        <f aca="false">AH19/AH$2*AH$5*AN$5</f>
        <v>75.2040483186419</v>
      </c>
      <c r="AO19" s="60" t="n">
        <f aca="false">AI19/AI$2*AI$5*AO$5</f>
        <v>235.284492406075</v>
      </c>
      <c r="AP19" s="60" t="n">
        <f aca="false">AJ19/AJ$2*AJ$5*AP$5</f>
        <v>0</v>
      </c>
      <c r="AQ19" s="61" t="n">
        <f aca="false">SUM(AN19+AK19,AO19+AL19,AP19+AM19)-MIN(AN19+AK19,AO19+AL19,AP19+AM19)</f>
        <v>310.488540724717</v>
      </c>
      <c r="AR19" s="205" t="n">
        <v>2113</v>
      </c>
      <c r="AS19" s="206"/>
      <c r="AT19" s="118"/>
      <c r="AU19" s="60"/>
      <c r="AV19" s="77"/>
      <c r="AW19" s="217"/>
      <c r="AX19" s="60" t="n">
        <f aca="false">AR19/AR$2*AR$5*AX$5</f>
        <v>221.209086064482</v>
      </c>
      <c r="AY19" s="60" t="n">
        <f aca="false">AS19/AS$2*AS$5*AY$5</f>
        <v>0</v>
      </c>
      <c r="AZ19" s="60" t="n">
        <f aca="false">AT19/AT$2*AT$5*AZ$5</f>
        <v>0</v>
      </c>
      <c r="BA19" s="61" t="n">
        <f aca="false">SUM(AX19+AU19,AY19+AV19,AZ19+AW19)-MIN(AX19+AU19,AY19+AV19,AZ19+AW19)</f>
        <v>221.209086064482</v>
      </c>
      <c r="BB19" s="206"/>
      <c r="BC19" s="119"/>
      <c r="BD19" s="208" t="n">
        <v>6293</v>
      </c>
      <c r="BE19" s="60"/>
      <c r="BF19" s="77"/>
      <c r="BG19" s="217"/>
      <c r="BH19" s="60" t="n">
        <f aca="false">BB19/BB$2*BB$5*BH$5</f>
        <v>0</v>
      </c>
      <c r="BI19" s="60" t="n">
        <f aca="false">BC19/BC$2*BC$5*BI$5</f>
        <v>0</v>
      </c>
      <c r="BJ19" s="60" t="n">
        <f aca="false">BD19/BD$2*BD$5*BJ$5</f>
        <v>469.372118253323</v>
      </c>
      <c r="BK19" s="61" t="n">
        <f aca="false">SUM(BH19+BE19,BI19+BF19,BJ19+BG19)-MIN(BH19+BE19,BI19+BF19,BJ19+BG19)</f>
        <v>469.372118253323</v>
      </c>
      <c r="BL19" s="119"/>
      <c r="BM19" s="81" t="n">
        <v>6293</v>
      </c>
      <c r="BN19" s="215" t="n">
        <v>1580</v>
      </c>
      <c r="BO19" s="125"/>
      <c r="BQ19" s="125"/>
      <c r="BR19" s="60" t="n">
        <f aca="false">BL19/BL$2*BL$5*BR$5</f>
        <v>0</v>
      </c>
      <c r="BS19" s="60" t="n">
        <f aca="false">BM19/BM$2*BM$5*BS$5</f>
        <v>384.031733116355</v>
      </c>
      <c r="BT19" s="60" t="n">
        <f aca="false">BN19/BN$2*BN$5*BT$5</f>
        <v>319.394511036877</v>
      </c>
      <c r="BU19" s="61" t="n">
        <f aca="false">SUM(BR19+BO19,BS19+BP19,BT19+BQ19)-MIN(BR19+BO19,BS19+BP19,BT19+BQ19)</f>
        <v>703.426244153232</v>
      </c>
      <c r="BW19" s="157" t="s">
        <v>148</v>
      </c>
      <c r="BX19" s="153" t="s">
        <v>150</v>
      </c>
      <c r="BY19" s="114" t="n">
        <v>2019</v>
      </c>
      <c r="BZ19" s="126" t="n">
        <v>472.583808724832</v>
      </c>
      <c r="CA19" s="168" t="n">
        <v>390.475823837388</v>
      </c>
      <c r="CB19" s="126" t="n">
        <v>431.914074530336</v>
      </c>
      <c r="CC19" s="115" t="n">
        <f aca="false">BZ19*(0.95*CA19/CB19)</f>
        <v>405.881481478614</v>
      </c>
      <c r="CD19" s="116"/>
    </row>
    <row r="20" s="1" customFormat="true" ht="12.9" hidden="false" customHeight="true" outlineLevel="0" collapsed="false">
      <c r="A20" s="52" t="n">
        <v>13</v>
      </c>
      <c r="B20" s="147" t="s">
        <v>152</v>
      </c>
      <c r="C20" s="148" t="s">
        <v>43</v>
      </c>
      <c r="D20" s="149"/>
      <c r="E20" s="57"/>
      <c r="F20" s="57"/>
      <c r="G20" s="60"/>
      <c r="H20" s="60"/>
      <c r="I20" s="60"/>
      <c r="J20" s="60" t="n">
        <f aca="false">D20/D$2*D$5*J$5</f>
        <v>0</v>
      </c>
      <c r="K20" s="60" t="n">
        <f aca="false">E20/E$2*E$5*K$5</f>
        <v>0</v>
      </c>
      <c r="L20" s="60" t="n">
        <f aca="false">F20/F$2*F$5*L$5</f>
        <v>0</v>
      </c>
      <c r="M20" s="61" t="n">
        <f aca="false">SUM(J20+G20,K20+H20,L20+I20)-MIN(J20+G20,K20+H20,L20+I20)</f>
        <v>0</v>
      </c>
      <c r="N20" s="152"/>
      <c r="O20" s="57"/>
      <c r="P20" s="57"/>
      <c r="Q20" s="60"/>
      <c r="R20" s="60"/>
      <c r="S20" s="60"/>
      <c r="T20" s="60" t="n">
        <f aca="false">N20/N$2*N$5*T$5</f>
        <v>0</v>
      </c>
      <c r="U20" s="60" t="n">
        <f aca="false">O20/O$2*O$5*U$5</f>
        <v>0</v>
      </c>
      <c r="V20" s="60" t="n">
        <f aca="false">P20/P$2*P$5*V$5</f>
        <v>0</v>
      </c>
      <c r="W20" s="61" t="n">
        <f aca="false">SUM(T20+Q20,U20+R20,V20+S20)-MIN(T20+Q20,U20+R20,V20+S20)</f>
        <v>0</v>
      </c>
      <c r="X20" s="57"/>
      <c r="Y20" s="57"/>
      <c r="Z20" s="218"/>
      <c r="AA20" s="60"/>
      <c r="AB20" s="60"/>
      <c r="AD20" s="60" t="n">
        <f aca="false">X20/X$2*X$5*AD$5</f>
        <v>0</v>
      </c>
      <c r="AE20" s="60" t="n">
        <f aca="false">Y20/Y$2*Y$5*AE$5</f>
        <v>0</v>
      </c>
      <c r="AF20" s="60" t="n">
        <f aca="false">Z20/Z$2*Z$5*AF$5</f>
        <v>0</v>
      </c>
      <c r="AG20" s="61" t="n">
        <f aca="false">SUM(AD20+AA20,AE20+AB20,AF20+AC20)-MIN(AD20+AA20,AE20+AB20,AF20+AC20)</f>
        <v>0</v>
      </c>
      <c r="AH20" s="57"/>
      <c r="AI20" s="218"/>
      <c r="AJ20" s="219" t="n">
        <v>5210</v>
      </c>
      <c r="AK20" s="60"/>
      <c r="AL20" s="60"/>
      <c r="AM20" s="212"/>
      <c r="AN20" s="60" t="n">
        <f aca="false">AH20/AH$2*AH$5*AN$5</f>
        <v>0</v>
      </c>
      <c r="AO20" s="60" t="n">
        <f aca="false">AI20/AI$2*AI$5*AO$5</f>
        <v>0</v>
      </c>
      <c r="AP20" s="60" t="n">
        <f aca="false">AJ20/AJ$2*AJ$5*AP$5</f>
        <v>441.25346473668</v>
      </c>
      <c r="AQ20" s="61" t="n">
        <f aca="false">SUM(AN20+AK20,AO20+AL20,AP20+AM20)-MIN(AN20+AK20,AO20+AL20,AP20+AM20)</f>
        <v>441.25346473668</v>
      </c>
      <c r="AR20" s="218"/>
      <c r="AS20" s="219" t="n">
        <v>5210</v>
      </c>
      <c r="AT20" s="118" t="n">
        <v>3721</v>
      </c>
      <c r="AU20" s="60"/>
      <c r="AV20" s="77"/>
      <c r="AW20" s="217"/>
      <c r="AX20" s="60" t="n">
        <f aca="false">AR20/AR$2*AR$5*AX$5</f>
        <v>0</v>
      </c>
      <c r="AY20" s="60" t="n">
        <f aca="false">AS20/AS$2*AS$5*AY$5</f>
        <v>361.025562057284</v>
      </c>
      <c r="AZ20" s="60" t="n">
        <f aca="false">AT20/AT$2*AT$5*AZ$5</f>
        <v>401.755620805369</v>
      </c>
      <c r="BA20" s="61" t="n">
        <f aca="false">SUM(AX20+AU20,AY20+AV20,AZ20+AW20)-MIN(AX20+AU20,AY20+AV20,AZ20+AW20)</f>
        <v>762.781182862653</v>
      </c>
      <c r="BB20" s="219" t="n">
        <v>5210</v>
      </c>
      <c r="BC20" s="119" t="n">
        <v>3721</v>
      </c>
      <c r="BD20" s="208" t="n">
        <v>5900</v>
      </c>
      <c r="BE20" s="60"/>
      <c r="BF20" s="77"/>
      <c r="BG20" s="217"/>
      <c r="BH20" s="60" t="n">
        <f aca="false">BB20/BB$2*BB$5*BH$5</f>
        <v>355.246269854003</v>
      </c>
      <c r="BI20" s="60" t="n">
        <f aca="false">BC20/BC$2*BC$5*BI$5</f>
        <v>362.845774992657</v>
      </c>
      <c r="BJ20" s="60" t="n">
        <f aca="false">BD20/BD$2*BD$5*BJ$5</f>
        <v>440.059669107676</v>
      </c>
      <c r="BK20" s="61" t="n">
        <f aca="false">SUM(BH20+BE20,BI20+BF20,BJ20+BG20)-MIN(BH20+BE20,BI20+BF20,BJ20+BG20)</f>
        <v>802.905444100332</v>
      </c>
      <c r="BL20" s="119" t="n">
        <v>3721</v>
      </c>
      <c r="BM20" s="81" t="n">
        <v>5900</v>
      </c>
      <c r="BN20" s="215" t="n">
        <v>1334</v>
      </c>
      <c r="BO20" s="125"/>
      <c r="BP20" s="0"/>
      <c r="BQ20" s="125"/>
      <c r="BR20" s="60" t="n">
        <f aca="false">BL20/BL$2*BL$5*BR$5</f>
        <v>341.592633571592</v>
      </c>
      <c r="BS20" s="60" t="n">
        <f aca="false">BM20/BM$2*BM$5*BS$5</f>
        <v>360.048820179007</v>
      </c>
      <c r="BT20" s="60" t="n">
        <f aca="false">BN20/BN$2*BN$5*BT$5</f>
        <v>269.665998558983</v>
      </c>
      <c r="BU20" s="61" t="n">
        <f aca="false">SUM(BR20+BO20,BS20+BP20,BT20+BQ20)-MIN(BR20+BO20,BS20+BP20,BT20+BQ20)</f>
        <v>701.641453750599</v>
      </c>
      <c r="BW20" s="157" t="s">
        <v>47</v>
      </c>
      <c r="BX20" s="157" t="s">
        <v>150</v>
      </c>
      <c r="BY20" s="114" t="n">
        <v>2019</v>
      </c>
      <c r="BZ20" s="126" t="n">
        <v>472.583808724832</v>
      </c>
      <c r="CA20" s="126" t="n">
        <v>416.807822605482</v>
      </c>
      <c r="CB20" s="126" t="n">
        <v>431.914074530336</v>
      </c>
      <c r="CC20" s="115" t="n">
        <f aca="false">BZ20*(0.95*CA20/CB20)</f>
        <v>433.252371090305</v>
      </c>
      <c r="CD20" s="146"/>
    </row>
    <row r="21" customFormat="false" ht="12.9" hidden="false" customHeight="true" outlineLevel="0" collapsed="false">
      <c r="A21" s="52" t="n">
        <v>14</v>
      </c>
      <c r="B21" s="210" t="s">
        <v>133</v>
      </c>
      <c r="C21" s="194" t="s">
        <v>31</v>
      </c>
      <c r="D21" s="234" t="n">
        <v>5140</v>
      </c>
      <c r="E21" s="57"/>
      <c r="F21" s="149"/>
      <c r="G21" s="60"/>
      <c r="H21" s="60"/>
      <c r="I21" s="60"/>
      <c r="J21" s="60" t="n">
        <f aca="false">D21/D$2*D$5*J$5</f>
        <v>301.893311221669</v>
      </c>
      <c r="K21" s="60" t="n">
        <f aca="false">E21/E$2*E$5*K$5</f>
        <v>0</v>
      </c>
      <c r="L21" s="60" t="n">
        <f aca="false">F21/F$2*F$5*L$5</f>
        <v>0</v>
      </c>
      <c r="M21" s="61" t="n">
        <f aca="false">SUM(J21+G21,K21+H21,L21+I21)-MIN(J21+G21,K21+H21,L21+I21)</f>
        <v>301.893311221669</v>
      </c>
      <c r="N21" s="152"/>
      <c r="O21" s="149"/>
      <c r="P21" s="149"/>
      <c r="Q21" s="60"/>
      <c r="R21" s="60"/>
      <c r="S21" s="60"/>
      <c r="T21" s="60" t="n">
        <f aca="false">N21/N$2*N$5*T$5</f>
        <v>0</v>
      </c>
      <c r="U21" s="60" t="n">
        <f aca="false">O21/O$2*O$5*U$5</f>
        <v>0</v>
      </c>
      <c r="V21" s="60" t="n">
        <f aca="false">P21/P$2*P$5*V$5</f>
        <v>0</v>
      </c>
      <c r="W21" s="61" t="n">
        <f aca="false">SUM(T21+Q21,U21+R21,V21+S21)-MIN(T21+Q21,U21+R21,V21+S21)</f>
        <v>0</v>
      </c>
      <c r="X21" s="149"/>
      <c r="Y21" s="149"/>
      <c r="Z21" s="218"/>
      <c r="AA21" s="60"/>
      <c r="AB21" s="60"/>
      <c r="AD21" s="60" t="n">
        <f aca="false">X21/X$2*X$5*AD$5</f>
        <v>0</v>
      </c>
      <c r="AE21" s="60" t="n">
        <f aca="false">Y21/Y$2*Y$5*AE$5</f>
        <v>0</v>
      </c>
      <c r="AF21" s="60" t="n">
        <f aca="false">Z21/Z$2*Z$5*AF$5</f>
        <v>0</v>
      </c>
      <c r="AG21" s="61" t="n">
        <f aca="false">SUM(AD21+AA21,AE21+AB21,AF21+AC21)-MIN(AD21+AA21,AE21+AB21,AF21+AC21)</f>
        <v>0</v>
      </c>
      <c r="AH21" s="149"/>
      <c r="AI21" s="218"/>
      <c r="AJ21" s="219"/>
      <c r="AK21" s="60"/>
      <c r="AL21" s="60"/>
      <c r="AM21" s="212"/>
      <c r="AN21" s="60" t="n">
        <f aca="false">AH21/AH$2*AH$5*AN$5</f>
        <v>0</v>
      </c>
      <c r="AO21" s="60" t="n">
        <f aca="false">AI21/AI$2*AI$5*AO$5</f>
        <v>0</v>
      </c>
      <c r="AP21" s="60" t="n">
        <f aca="false">AJ21/AJ$2*AJ$5*AP$5</f>
        <v>0</v>
      </c>
      <c r="AQ21" s="61" t="n">
        <f aca="false">SUM(AN21+AK21,AO21+AL21,AP21+AM21)-MIN(AN21+AK21,AO21+AL21,AP21+AM21)</f>
        <v>0</v>
      </c>
      <c r="AR21" s="218"/>
      <c r="AS21" s="219"/>
      <c r="AT21" s="142"/>
      <c r="AU21" s="60"/>
      <c r="AV21" s="77"/>
      <c r="AW21" s="217"/>
      <c r="AX21" s="60" t="n">
        <f aca="false">AR21/AR$2*AR$5*AX$5</f>
        <v>0</v>
      </c>
      <c r="AY21" s="60" t="n">
        <f aca="false">AS21/AS$2*AS$5*AY$5</f>
        <v>0</v>
      </c>
      <c r="AZ21" s="60" t="n">
        <f aca="false">AT21/AT$2*AT$5*AZ$5</f>
        <v>0</v>
      </c>
      <c r="BA21" s="61" t="n">
        <f aca="false">SUM(AX21+AU21,AY21+AV21,AZ21+AW21)-MIN(AX21+AU21,AY21+AV21,AZ21+AW21)</f>
        <v>0</v>
      </c>
      <c r="BB21" s="219"/>
      <c r="BC21" s="235"/>
      <c r="BD21" s="208" t="n">
        <v>5471</v>
      </c>
      <c r="BE21" s="60"/>
      <c r="BF21" s="77"/>
      <c r="BG21" s="217"/>
      <c r="BH21" s="60" t="n">
        <f aca="false">BB21/BB$2*BB$5*BH$5</f>
        <v>0</v>
      </c>
      <c r="BI21" s="60" t="n">
        <f aca="false">BC21/BC$2*BC$5*BI$5</f>
        <v>0</v>
      </c>
      <c r="BJ21" s="60" t="n">
        <f aca="false">BD21/BD$2*BD$5*BJ$5</f>
        <v>408.062110116626</v>
      </c>
      <c r="BK21" s="61" t="n">
        <f aca="false">SUM(BH21+BE21,BI21+BF21,BJ21+BG21)-MIN(BH21+BE21,BI21+BF21,BJ21+BG21)</f>
        <v>408.062110116626</v>
      </c>
      <c r="BL21" s="235"/>
      <c r="BM21" s="81" t="n">
        <v>5471</v>
      </c>
      <c r="BN21" s="220" t="n">
        <v>1777</v>
      </c>
      <c r="BO21" s="125"/>
      <c r="BQ21" s="125"/>
      <c r="BR21" s="60" t="n">
        <f aca="false">BL21/BL$2*BL$5*BR$5</f>
        <v>0</v>
      </c>
      <c r="BS21" s="60" t="n">
        <f aca="false">BM21/BM$2*BM$5*BS$5</f>
        <v>333.86899918633</v>
      </c>
      <c r="BT21" s="60" t="n">
        <f aca="false">BN21/BN$2*BN$5*BT$5</f>
        <v>359.217750704133</v>
      </c>
      <c r="BU21" s="61" t="n">
        <f aca="false">SUM(BR21+BO21,BS21+BP21,BT21+BQ21)-MIN(BR21+BO21,BS21+BP21,BT21+BQ21)</f>
        <v>693.086749890463</v>
      </c>
      <c r="BW21" s="227" t="s">
        <v>62</v>
      </c>
      <c r="BX21" s="228" t="s">
        <v>149</v>
      </c>
      <c r="BY21" s="114" t="n">
        <v>2018</v>
      </c>
      <c r="BZ21" s="126" t="n">
        <f aca="false">$BH$5</f>
        <v>425</v>
      </c>
      <c r="CA21" s="115" t="n">
        <v>354.186006635106</v>
      </c>
      <c r="CB21" s="115" t="n">
        <v>372.802877697842</v>
      </c>
      <c r="CC21" s="115" t="n">
        <f aca="false">BZ21*(0.95*CA21/CB21)</f>
        <v>383.587704746282</v>
      </c>
      <c r="CD21" s="116"/>
    </row>
    <row r="22" customFormat="false" ht="12.9" hidden="false" customHeight="true" outlineLevel="0" collapsed="false">
      <c r="A22" s="52" t="n">
        <v>15</v>
      </c>
      <c r="B22" s="210" t="s">
        <v>122</v>
      </c>
      <c r="C22" s="54" t="s">
        <v>43</v>
      </c>
      <c r="D22" s="204" t="n">
        <v>3899</v>
      </c>
      <c r="E22" s="57"/>
      <c r="F22" s="195" t="n">
        <v>7169</v>
      </c>
      <c r="G22" s="196"/>
      <c r="H22" s="196"/>
      <c r="I22" s="196"/>
      <c r="J22" s="60" t="n">
        <f aca="false">D22/D$2*D$5*J$5</f>
        <v>229.004284134881</v>
      </c>
      <c r="K22" s="60" t="n">
        <f aca="false">E22/E$2*E$5*K$5</f>
        <v>0</v>
      </c>
      <c r="L22" s="60" t="n">
        <f aca="false">F22/F$2*F$5*L$5</f>
        <v>360.382963166073</v>
      </c>
      <c r="M22" s="61" t="n">
        <f aca="false">SUM(J22+G22,K22+H22,L22+I22)-MIN(J22+G22,K22+H22,L22+I22)</f>
        <v>589.387247300954</v>
      </c>
      <c r="N22" s="152"/>
      <c r="O22" s="195" t="n">
        <v>7169</v>
      </c>
      <c r="P22" s="195" t="n">
        <v>6033</v>
      </c>
      <c r="Q22" s="196"/>
      <c r="R22" s="196"/>
      <c r="S22" s="196"/>
      <c r="T22" s="60" t="n">
        <f aca="false">N22/N$2*N$5*T$5</f>
        <v>0</v>
      </c>
      <c r="U22" s="60" t="n">
        <f aca="false">O22/O$2*O$5*U$5</f>
        <v>294.858788044968</v>
      </c>
      <c r="V22" s="60" t="n">
        <f aca="false">P22/P$2*P$5*V$5</f>
        <v>361.100228534117</v>
      </c>
      <c r="W22" s="61" t="n">
        <f aca="false">SUM(T22+Q22,U22+R22,V22+S22)-MIN(T22+Q22,U22+R22,V22+S22)</f>
        <v>655.959016579085</v>
      </c>
      <c r="X22" s="195" t="n">
        <v>7169</v>
      </c>
      <c r="Y22" s="195" t="n">
        <v>6033</v>
      </c>
      <c r="Z22" s="205" t="n">
        <v>2924</v>
      </c>
      <c r="AA22" s="196"/>
      <c r="AB22" s="196"/>
      <c r="AD22" s="60" t="n">
        <f aca="false">X22/X$2*X$5*AD$5</f>
        <v>278.477744264692</v>
      </c>
      <c r="AE22" s="60" t="n">
        <f aca="false">Y22/Y$2*Y$5*AE$5</f>
        <v>295.445641527914</v>
      </c>
      <c r="AF22" s="60" t="n">
        <f aca="false">Z22/Z$2*Z$5*AF$5</f>
        <v>378.491660005329</v>
      </c>
      <c r="AG22" s="61" t="n">
        <f aca="false">SUM(AD22+AA22,AE22+AB22,AF22+AC22)-MIN(AD22+AA22,AE22+AB22,AF22+AC22)</f>
        <v>673.937301533243</v>
      </c>
      <c r="AH22" s="195" t="n">
        <v>6033</v>
      </c>
      <c r="AI22" s="205" t="n">
        <v>2924</v>
      </c>
      <c r="AJ22" s="206" t="n">
        <v>4018</v>
      </c>
      <c r="AK22" s="196"/>
      <c r="AL22" s="196"/>
      <c r="AM22" s="212"/>
      <c r="AN22" s="60" t="n">
        <f aca="false">AH22/AH$2*AH$5*AN$5</f>
        <v>279.031994776363</v>
      </c>
      <c r="AO22" s="60" t="n">
        <f aca="false">AI22/AI$2*AI$5*AO$5</f>
        <v>325.590087929656</v>
      </c>
      <c r="AP22" s="60" t="n">
        <f aca="false">AJ22/AJ$2*AJ$5*AP$5</f>
        <v>340.298737295966</v>
      </c>
      <c r="AQ22" s="61" t="n">
        <f aca="false">SUM(AN22+AK22,AO22+AL22,AP22+AM22)-MIN(AN22+AK22,AO22+AL22,AP22+AM22)</f>
        <v>665.888825225622</v>
      </c>
      <c r="AR22" s="205" t="n">
        <v>2924</v>
      </c>
      <c r="AS22" s="206" t="n">
        <v>4018</v>
      </c>
      <c r="AT22" s="137" t="n">
        <v>3067</v>
      </c>
      <c r="AU22" s="196"/>
      <c r="AV22" s="213"/>
      <c r="AW22" s="217"/>
      <c r="AX22" s="60" t="n">
        <f aca="false">AR22/AR$2*AR$5*AX$5</f>
        <v>306.112336797229</v>
      </c>
      <c r="AY22" s="60" t="n">
        <f aca="false">AS22/AS$2*AS$5*AY$5</f>
        <v>278.42623960579</v>
      </c>
      <c r="AZ22" s="60" t="n">
        <f aca="false">AT22/AT$2*AT$5*AZ$5</f>
        <v>331.143372483221</v>
      </c>
      <c r="BA22" s="61" t="n">
        <f aca="false">SUM(AX22+AU22,AY22+AV22,AZ22+AW22)-MIN(AX22+AU22,AY22+AV22,AZ22+AW22)</f>
        <v>637.25570928045</v>
      </c>
      <c r="BB22" s="206" t="n">
        <v>4018</v>
      </c>
      <c r="BC22" s="138" t="n">
        <v>3067</v>
      </c>
      <c r="BD22" s="208" t="n">
        <v>5822</v>
      </c>
      <c r="BE22" s="196"/>
      <c r="BF22" s="213"/>
      <c r="BG22" s="217"/>
      <c r="BH22" s="60" t="n">
        <f aca="false">BB22/BB$2*BB$5*BH$5</f>
        <v>273.969196213701</v>
      </c>
      <c r="BI22" s="60" t="n">
        <f aca="false">BC22/BC$2*BC$5*BI$5</f>
        <v>299.072290218349</v>
      </c>
      <c r="BJ22" s="60" t="n">
        <f aca="false">BD22/BD$2*BD$5*BJ$5</f>
        <v>434.241931109303</v>
      </c>
      <c r="BK22" s="61" t="n">
        <f aca="false">SUM(BH22+BE22,BI22+BF22,BJ22+BG22)-MIN(BH22+BE22,BI22+BF22,BJ22+BG22)</f>
        <v>733.314221327652</v>
      </c>
      <c r="BL22" s="138" t="n">
        <v>3067</v>
      </c>
      <c r="BM22" s="81" t="n">
        <v>5822</v>
      </c>
      <c r="BN22" s="215" t="n">
        <v>1486</v>
      </c>
      <c r="BO22" s="125"/>
      <c r="BQ22" s="125"/>
      <c r="BR22" s="60" t="n">
        <f aca="false">BL22/BL$2*BL$5*BR$5</f>
        <v>281.554584026894</v>
      </c>
      <c r="BS22" s="60" t="n">
        <f aca="false">BM22/BM$2*BM$5*BS$5</f>
        <v>355.288852725793</v>
      </c>
      <c r="BT22" s="60" t="n">
        <f aca="false">BN22/BN$2*BN$5*BT$5</f>
        <v>300.39255911443</v>
      </c>
      <c r="BU22" s="61" t="n">
        <f aca="false">SUM(BR22+BO22,BS22+BP22,BT22+BQ22)-MIN(BR22+BO22,BS22+BP22,BT22+BQ22)</f>
        <v>655.681411840223</v>
      </c>
      <c r="BW22" s="113" t="s">
        <v>72</v>
      </c>
      <c r="BX22" s="228" t="s">
        <v>149</v>
      </c>
      <c r="BY22" s="114" t="n">
        <v>2018</v>
      </c>
      <c r="BZ22" s="126" t="n">
        <f aca="false">$BH$5</f>
        <v>425</v>
      </c>
      <c r="CA22" s="115" t="n">
        <v>300.677440417891</v>
      </c>
      <c r="CB22" s="115" t="n">
        <v>401.689520078355</v>
      </c>
      <c r="CC22" s="115" t="n">
        <f aca="false">BZ22*(0.95*CA22/CB22)</f>
        <v>302.219775474957</v>
      </c>
      <c r="CD22" s="116"/>
    </row>
    <row r="23" customFormat="false" ht="12.9" hidden="false" customHeight="true" outlineLevel="0" collapsed="false">
      <c r="A23" s="52" t="n">
        <v>16</v>
      </c>
      <c r="B23" s="210" t="s">
        <v>95</v>
      </c>
      <c r="C23" s="194" t="s">
        <v>61</v>
      </c>
      <c r="D23" s="149"/>
      <c r="E23" s="204" t="n">
        <v>3104</v>
      </c>
      <c r="F23" s="204" t="n">
        <v>6293</v>
      </c>
      <c r="G23" s="196"/>
      <c r="H23" s="196"/>
      <c r="I23" s="196"/>
      <c r="J23" s="60" t="n">
        <f aca="false">D23/D$2*D$5*J$5</f>
        <v>0</v>
      </c>
      <c r="K23" s="236" t="n">
        <f aca="false">E23/E$2*E$5*K$5</f>
        <v>189.088940029782</v>
      </c>
      <c r="L23" s="60" t="n">
        <f aca="false">F23/F$2*F$5*L$5</f>
        <v>316.346769033909</v>
      </c>
      <c r="M23" s="61" t="n">
        <f aca="false">SUM(J23+G23,K23+H23,L23+I23)-MIN(J23+G23,K23+H23,L23+I23)</f>
        <v>505.435709063691</v>
      </c>
      <c r="N23" s="225" t="n">
        <v>3104</v>
      </c>
      <c r="O23" s="204" t="n">
        <v>6293</v>
      </c>
      <c r="P23" s="204" t="n">
        <v>5732</v>
      </c>
      <c r="Q23" s="196"/>
      <c r="R23" s="196"/>
      <c r="S23" s="196"/>
      <c r="T23" s="60" t="n">
        <f aca="false">N23/N$2*N$5*T$5</f>
        <v>178.583998917016</v>
      </c>
      <c r="U23" s="60" t="n">
        <f aca="false">O23/O$2*O$5*U$5</f>
        <v>258.829174664107</v>
      </c>
      <c r="V23" s="60" t="n">
        <f aca="false">P23/P$2*P$5*V$5</f>
        <v>343.084122320165</v>
      </c>
      <c r="W23" s="61" t="n">
        <f aca="false">SUM(T23+Q23,U23+R23,V23+S23)-MIN(T23+Q23,U23+R23,V23+S23)</f>
        <v>601.913296984273</v>
      </c>
      <c r="X23" s="204" t="n">
        <v>6293</v>
      </c>
      <c r="Y23" s="204" t="n">
        <v>5732</v>
      </c>
      <c r="Z23" s="205" t="n">
        <v>2376</v>
      </c>
      <c r="AA23" s="196"/>
      <c r="AB23" s="196"/>
      <c r="AD23" s="60" t="n">
        <f aca="false">X23/X$2*X$5*AD$5</f>
        <v>244.449776071657</v>
      </c>
      <c r="AE23" s="60" t="n">
        <f aca="false">Y23/Y$2*Y$5*AE$5</f>
        <v>280.705190989226</v>
      </c>
      <c r="AF23" s="60" t="n">
        <f aca="false">Z23/Z$2*Z$5*AF$5</f>
        <v>307.556834532374</v>
      </c>
      <c r="AG23" s="61" t="n">
        <f aca="false">SUM(AD23+AA23,AE23+AB23,AF23+AC23)-MIN(AD23+AA23,AE23+AB23,AF23+AC23)</f>
        <v>588.2620255216</v>
      </c>
      <c r="AH23" s="204" t="n">
        <v>5732</v>
      </c>
      <c r="AI23" s="205" t="n">
        <v>2376</v>
      </c>
      <c r="AJ23" s="206" t="n">
        <v>4984</v>
      </c>
      <c r="AK23" s="196"/>
      <c r="AL23" s="196"/>
      <c r="AM23" s="212"/>
      <c r="AN23" s="60" t="n">
        <f aca="false">AH23/AH$2*AH$5*AN$5</f>
        <v>265.110458156491</v>
      </c>
      <c r="AO23" s="60" t="n">
        <f aca="false">AI23/AI$2*AI$5*AO$5</f>
        <v>264.569784172662</v>
      </c>
      <c r="AP23" s="60" t="n">
        <f aca="false">AJ23/AJ$2*AJ$5*AP$5</f>
        <v>422.112719433323</v>
      </c>
      <c r="AQ23" s="61" t="n">
        <f aca="false">SUM(AN23+AK23,AO23+AL23,AP23+AM23)-MIN(AN23+AK23,AO23+AL23,AP23+AM23)</f>
        <v>687.223177589814</v>
      </c>
      <c r="AR23" s="205" t="n">
        <v>2376</v>
      </c>
      <c r="AS23" s="206" t="n">
        <v>4984</v>
      </c>
      <c r="AT23" s="101" t="n">
        <v>3323</v>
      </c>
      <c r="AU23" s="196"/>
      <c r="AV23" s="213"/>
      <c r="AW23" s="217"/>
      <c r="AX23" s="60" t="n">
        <f aca="false">AR23/AR$2*AR$5*AX$5</f>
        <v>248.742446043165</v>
      </c>
      <c r="AY23" s="60" t="n">
        <f aca="false">AS23/AS$2*AS$5*AY$5</f>
        <v>345.364952263628</v>
      </c>
      <c r="AZ23" s="60" t="n">
        <f aca="false">AT23/AT$2*AT$5*AZ$5</f>
        <v>358.783640939597</v>
      </c>
      <c r="BA23" s="61" t="n">
        <f aca="false">SUM(AX23+AU23,AY23+AV23,AZ23+AW23)-MIN(AX23+AU23,AY23+AV23,AZ23+AW23)</f>
        <v>704.148593203225</v>
      </c>
      <c r="BB23" s="206" t="n">
        <v>4984</v>
      </c>
      <c r="BC23" s="103" t="n">
        <v>3323</v>
      </c>
      <c r="BD23" s="208" t="n">
        <v>5146</v>
      </c>
      <c r="BE23" s="196"/>
      <c r="BF23" s="213"/>
      <c r="BG23" s="217"/>
      <c r="BH23" s="60" t="n">
        <f aca="false">BB23/BB$2*BB$5*BH$5</f>
        <v>339.836354885288</v>
      </c>
      <c r="BI23" s="60" t="n">
        <f aca="false">BC23/BC$2*BC$5*BI$5</f>
        <v>324.035611475571</v>
      </c>
      <c r="BJ23" s="60" t="n">
        <f aca="false">BD23/BD$2*BD$5*BJ$5</f>
        <v>383.821535123407</v>
      </c>
      <c r="BK23" s="61" t="n">
        <f aca="false">SUM(BH23+BE23,BI23+BF23,BJ23+BG23)-MIN(BH23+BE23,BI23+BF23,BJ23+BG23)</f>
        <v>723.657890008695</v>
      </c>
      <c r="BL23" s="103" t="n">
        <v>3323</v>
      </c>
      <c r="BM23" s="81" t="n">
        <v>5146</v>
      </c>
      <c r="BN23" s="203"/>
      <c r="BO23" s="125"/>
      <c r="BQ23" s="125"/>
      <c r="BR23" s="60" t="n">
        <f aca="false">BL23/BL$2*BL$5*BR$5</f>
        <v>305.055716570384</v>
      </c>
      <c r="BS23" s="60" t="n">
        <f aca="false">BM23/BM$2*BM$5*BS$5</f>
        <v>314.035801464605</v>
      </c>
      <c r="BT23" s="60" t="n">
        <f aca="false">BN23/BN$2*BN$5*BT$5</f>
        <v>0</v>
      </c>
      <c r="BU23" s="61" t="n">
        <f aca="false">SUM(BR23+BO23,BS23+BP23,BT23+BQ23)-MIN(BR23+BO23,BS23+BP23,BT23+BQ23)</f>
        <v>619.09151803499</v>
      </c>
      <c r="BW23" s="157" t="s">
        <v>35</v>
      </c>
      <c r="BX23" s="157" t="s">
        <v>150</v>
      </c>
      <c r="BY23" s="114" t="n">
        <v>2019</v>
      </c>
      <c r="BZ23" s="126" t="n">
        <f aca="false">$BI$5</f>
        <v>426.814285714286</v>
      </c>
      <c r="CA23" s="126" t="n">
        <v>431.914074530336</v>
      </c>
      <c r="CB23" s="126" t="n">
        <v>431.914074530336</v>
      </c>
      <c r="CC23" s="115" t="n">
        <f aca="false">BZ23*(0.95*CA23/CB23)</f>
        <v>405.473571428572</v>
      </c>
      <c r="CD23" s="116" t="n">
        <v>2021</v>
      </c>
    </row>
    <row r="24" customFormat="false" ht="12.9" hidden="false" customHeight="true" outlineLevel="0" collapsed="false">
      <c r="A24" s="52" t="n">
        <v>17</v>
      </c>
      <c r="B24" s="210" t="s">
        <v>137</v>
      </c>
      <c r="C24" s="54" t="s">
        <v>31</v>
      </c>
      <c r="D24" s="149"/>
      <c r="E24" s="195" t="n">
        <v>4628</v>
      </c>
      <c r="F24" s="195" t="n">
        <v>7077</v>
      </c>
      <c r="G24" s="196"/>
      <c r="H24" s="196"/>
      <c r="I24" s="196"/>
      <c r="J24" s="60" t="n">
        <f aca="false">D24/D$2*D$5*J$5</f>
        <v>0</v>
      </c>
      <c r="K24" s="60" t="n">
        <f aca="false">E24/E$2*E$5*K$5</f>
        <v>281.927710843374</v>
      </c>
      <c r="L24" s="60" t="n">
        <f aca="false">F24/F$2*F$5*L$5</f>
        <v>355.758157389635</v>
      </c>
      <c r="M24" s="61" t="n">
        <f aca="false">SUM(J24+G24,K24+H24,L24+I24)-MIN(J24+G24,K24+H24,L24+I24)</f>
        <v>637.685868233009</v>
      </c>
      <c r="N24" s="211" t="n">
        <v>4628</v>
      </c>
      <c r="O24" s="195" t="n">
        <v>7077</v>
      </c>
      <c r="P24" s="195" t="n">
        <v>6483</v>
      </c>
      <c r="Q24" s="196"/>
      <c r="R24" s="196"/>
      <c r="S24" s="196"/>
      <c r="T24" s="60" t="n">
        <f aca="false">N24/N$2*N$5*T$5</f>
        <v>266.265060240964</v>
      </c>
      <c r="U24" s="60" t="n">
        <f aca="false">O24/O$2*O$5*U$5</f>
        <v>291.074856046065</v>
      </c>
      <c r="V24" s="60" t="n">
        <f aca="false">P24/P$2*P$5*V$5</f>
        <v>388.034606594842</v>
      </c>
      <c r="W24" s="61" t="n">
        <f aca="false">SUM(T24+Q24,U24+R24,V24+S24)-MIN(T24+Q24,U24+R24,V24+S24)</f>
        <v>679.109462640907</v>
      </c>
      <c r="X24" s="195" t="n">
        <v>7077</v>
      </c>
      <c r="Y24" s="195" t="n">
        <v>6483</v>
      </c>
      <c r="Z24" s="205" t="n">
        <v>2918</v>
      </c>
      <c r="AA24" s="196"/>
      <c r="AB24" s="196"/>
      <c r="AD24" s="60" t="n">
        <f aca="false">X24/X$2*X$5*AD$5</f>
        <v>274.904030710173</v>
      </c>
      <c r="AE24" s="60" t="n">
        <f aca="false">Y24/Y$2*Y$5*AE$5</f>
        <v>317.482859941234</v>
      </c>
      <c r="AF24" s="60" t="n">
        <f aca="false">Z24/Z$2*Z$5*AF$5</f>
        <v>377.715001332268</v>
      </c>
      <c r="AG24" s="61" t="n">
        <f aca="false">SUM(AD24+AA24,AE24+AB24,AF24+AC24)-MIN(AD24+AA24,AE24+AB24,AF24+AC24)</f>
        <v>695.197861273502</v>
      </c>
      <c r="AH24" s="195" t="n">
        <v>6483</v>
      </c>
      <c r="AI24" s="205" t="n">
        <v>2918</v>
      </c>
      <c r="AJ24" s="206" t="n">
        <v>4453</v>
      </c>
      <c r="AK24" s="196"/>
      <c r="AL24" s="196"/>
      <c r="AM24" s="212"/>
      <c r="AN24" s="60" t="n">
        <f aca="false">AH24/AH$2*AH$5*AN$5</f>
        <v>299.844923277832</v>
      </c>
      <c r="AO24" s="60" t="n">
        <f aca="false">AI24/AI$2*AI$5*AO$5</f>
        <v>324.921982414069</v>
      </c>
      <c r="AP24" s="60" t="n">
        <f aca="false">AJ24/AJ$2*AJ$5*AP$5</f>
        <v>377.140437326763</v>
      </c>
      <c r="AQ24" s="61" t="n">
        <f aca="false">SUM(AN24+AK24,AO24+AL24,AP24+AM24)-MIN(AN24+AK24,AO24+AL24,AP24+AM24)</f>
        <v>702.062419740832</v>
      </c>
      <c r="AR24" s="205" t="n">
        <v>2918</v>
      </c>
      <c r="AS24" s="206" t="n">
        <v>4453</v>
      </c>
      <c r="AT24" s="142"/>
      <c r="AU24" s="196"/>
      <c r="AV24" s="213"/>
      <c r="AW24" s="217"/>
      <c r="AX24" s="60" t="n">
        <f aca="false">AR24/AR$2*AR$5*AX$5</f>
        <v>305.484199307221</v>
      </c>
      <c r="AY24" s="60" t="n">
        <f aca="false">AS24/AS$2*AS$5*AY$5</f>
        <v>308.569448721897</v>
      </c>
      <c r="AZ24" s="60" t="n">
        <f aca="false">AT24/AT$2*AT$5*AZ$5</f>
        <v>0</v>
      </c>
      <c r="BA24" s="61" t="n">
        <f aca="false">SUM(AX24+AU24,AY24+AV24,AZ24+AW24)-MIN(AX24+AU24,AY24+AV24,AZ24+AW24)</f>
        <v>614.053648029118</v>
      </c>
      <c r="BB24" s="206" t="n">
        <v>4453</v>
      </c>
      <c r="BC24" s="119"/>
      <c r="BD24" s="208" t="n">
        <v>5999</v>
      </c>
      <c r="BE24" s="196"/>
      <c r="BF24" s="213"/>
      <c r="BG24" s="217"/>
      <c r="BH24" s="60" t="n">
        <f aca="false">BB24/BB$2*BB$5*BH$5</f>
        <v>303.629873255254</v>
      </c>
      <c r="BI24" s="60" t="n">
        <f aca="false">BC24/BC$2*BC$5*BI$5</f>
        <v>0</v>
      </c>
      <c r="BJ24" s="60" t="n">
        <f aca="false">BD24/BD$2*BD$5*BJ$5</f>
        <v>447.443721182533</v>
      </c>
      <c r="BK24" s="61" t="n">
        <f aca="false">SUM(BH24+BE24,BI24+BF24,BJ24+BG24)-MIN(BH24+BE24,BI24+BF24,BJ24+BG24)</f>
        <v>751.073594437788</v>
      </c>
      <c r="BL24" s="119"/>
      <c r="BM24" s="81" t="n">
        <v>5999</v>
      </c>
      <c r="BN24" s="215" t="n">
        <v>1247</v>
      </c>
      <c r="BO24" s="125"/>
      <c r="BQ24" s="125"/>
      <c r="BR24" s="60" t="n">
        <f aca="false">BL24/BL$2*BL$5*BR$5</f>
        <v>0</v>
      </c>
      <c r="BS24" s="60" t="n">
        <f aca="false">BM24/BM$2*BM$5*BS$5</f>
        <v>366.090317331164</v>
      </c>
      <c r="BT24" s="60" t="n">
        <f aca="false">BN24/BN$2*BN$5*BT$5</f>
        <v>252.079085609484</v>
      </c>
      <c r="BU24" s="61" t="n">
        <f aca="false">SUM(BR24+BO24,BS24+BP24,BT24+BQ24)-MIN(BR24+BO24,BS24+BP24,BT24+BQ24)</f>
        <v>618.169402940648</v>
      </c>
      <c r="BW24" s="157" t="s">
        <v>83</v>
      </c>
      <c r="BX24" s="157" t="s">
        <v>150</v>
      </c>
      <c r="BY24" s="114" t="n">
        <v>2019</v>
      </c>
      <c r="BZ24" s="126" t="n">
        <f aca="false">$BI$5</f>
        <v>426.814285714286</v>
      </c>
      <c r="CA24" s="126" t="n">
        <v>404.819833692639</v>
      </c>
      <c r="CB24" s="126" t="n">
        <v>431.914074530336</v>
      </c>
      <c r="CC24" s="115" t="n">
        <f aca="false">BZ24*(0.95*CA24/CB24)</f>
        <v>380.037959936742</v>
      </c>
      <c r="CD24" s="116" t="n">
        <v>2021</v>
      </c>
    </row>
    <row r="25" s="1" customFormat="true" ht="12.9" hidden="false" customHeight="true" outlineLevel="0" collapsed="false">
      <c r="A25" s="52" t="n">
        <v>18</v>
      </c>
      <c r="B25" s="210" t="s">
        <v>138</v>
      </c>
      <c r="C25" s="166" t="s">
        <v>43</v>
      </c>
      <c r="D25" s="204" t="n">
        <v>5554</v>
      </c>
      <c r="E25" s="195" t="n">
        <v>5272</v>
      </c>
      <c r="F25" s="204" t="n">
        <v>8629</v>
      </c>
      <c r="G25" s="196"/>
      <c r="H25" s="196"/>
      <c r="I25" s="196"/>
      <c r="J25" s="60" t="n">
        <f aca="false">D25/D$2*D$5*J$5</f>
        <v>326.209231619679</v>
      </c>
      <c r="K25" s="60" t="n">
        <f aca="false">E25/E$2*E$5*K$5</f>
        <v>321.158792473264</v>
      </c>
      <c r="L25" s="60" t="n">
        <f aca="false">F25/F$2*F$5*L$5</f>
        <v>433.776620053012</v>
      </c>
      <c r="M25" s="61" t="n">
        <f aca="false">SUM(J25+G25,K25+H25,L25+I25)-MIN(J25+G25,K25+H25,L25+I25)</f>
        <v>759.985851672691</v>
      </c>
      <c r="N25" s="211" t="n">
        <v>5272</v>
      </c>
      <c r="O25" s="204" t="n">
        <v>8629</v>
      </c>
      <c r="P25" s="204" t="n">
        <v>6844</v>
      </c>
      <c r="Q25" s="196"/>
      <c r="R25" s="196"/>
      <c r="S25" s="196"/>
      <c r="T25" s="60" t="n">
        <f aca="false">N25/N$2*N$5*T$5</f>
        <v>303.31663733586</v>
      </c>
      <c r="U25" s="60" t="n">
        <f aca="false">O25/O$2*O$5*U$5</f>
        <v>354.908143679737</v>
      </c>
      <c r="V25" s="60" t="n">
        <f aca="false">P25/P$2*P$5*V$5</f>
        <v>409.64196321689</v>
      </c>
      <c r="W25" s="61" t="n">
        <f aca="false">SUM(T25+Q25,U25+R25,V25+S25)-MIN(T25+Q25,U25+R25,V25+S25)</f>
        <v>764.550106896626</v>
      </c>
      <c r="X25" s="204" t="n">
        <v>8629</v>
      </c>
      <c r="Y25" s="204" t="n">
        <v>6844</v>
      </c>
      <c r="Z25" s="197" t="n">
        <v>2038</v>
      </c>
      <c r="AA25" s="196"/>
      <c r="AB25" s="196"/>
      <c r="AD25" s="60" t="n">
        <f aca="false">X25/X$2*X$5*AD$5</f>
        <v>335.191024586418</v>
      </c>
      <c r="AE25" s="60" t="n">
        <f aca="false">Y25/Y$2*Y$5*AE$5</f>
        <v>335.161606268364</v>
      </c>
      <c r="AF25" s="60" t="n">
        <f aca="false">Z25/Z$2*Z$5*AF$5</f>
        <v>263.805062616573</v>
      </c>
      <c r="AG25" s="61" t="n">
        <f aca="false">SUM(AD25+AA25,AE25+AB25,AF25+AC25)-MIN(AD25+AA25,AE25+AB25,AF25+AC25)</f>
        <v>670.352630854783</v>
      </c>
      <c r="AH25" s="204" t="n">
        <v>6844</v>
      </c>
      <c r="AI25" s="197" t="n">
        <v>2038</v>
      </c>
      <c r="AJ25" s="216" t="n">
        <v>4613</v>
      </c>
      <c r="AK25" s="196"/>
      <c r="AL25" s="196"/>
      <c r="AM25" s="212"/>
      <c r="AN25" s="60" t="n">
        <f aca="false">AH25/AH$2*AH$5*AN$5</f>
        <v>316.541517031233</v>
      </c>
      <c r="AO25" s="60" t="n">
        <f aca="false">AI25/AI$2*AI$5*AO$5</f>
        <v>226.933173461231</v>
      </c>
      <c r="AP25" s="60" t="n">
        <f aca="false">AJ25/AJ$2*AJ$5*AP$5</f>
        <v>390.691407453034</v>
      </c>
      <c r="AQ25" s="61" t="n">
        <f aca="false">SUM(AN25+AK25,AO25+AL25,AP25+AM25)-MIN(AN25+AK25,AO25+AL25,AP25+AM25)</f>
        <v>707.232924484267</v>
      </c>
      <c r="AR25" s="197" t="n">
        <v>2038</v>
      </c>
      <c r="AS25" s="216" t="n">
        <v>4613</v>
      </c>
      <c r="AT25" s="75" t="n">
        <v>2644</v>
      </c>
      <c r="AU25" s="196"/>
      <c r="AV25" s="237"/>
      <c r="AW25" s="217"/>
      <c r="AX25" s="60" t="n">
        <f aca="false">AR25/AR$2*AR$5*AX$5</f>
        <v>213.357367439382</v>
      </c>
      <c r="AY25" s="60" t="n">
        <f aca="false">AS25/AS$2*AS$5*AY$5</f>
        <v>319.656606097937</v>
      </c>
      <c r="AZ25" s="60" t="n">
        <f aca="false">AT25/AT$2*AT$5*AZ$5</f>
        <v>285.472147651007</v>
      </c>
      <c r="BA25" s="61" t="n">
        <f aca="false">SUM(AX25+AU25,AY25+AV25,AZ25+AW25)-MIN(AX25+AU25,AY25+AV25,AZ25+AW25)</f>
        <v>605.128753748943</v>
      </c>
      <c r="BB25" s="216" t="n">
        <v>4613</v>
      </c>
      <c r="BC25" s="103" t="n">
        <v>2644</v>
      </c>
      <c r="BD25" s="208" t="n">
        <v>5826</v>
      </c>
      <c r="BE25" s="196"/>
      <c r="BF25" s="237"/>
      <c r="BG25" s="217"/>
      <c r="BH25" s="60" t="n">
        <f aca="false">BB25/BB$2*BB$5*BH$5</f>
        <v>314.539547569389</v>
      </c>
      <c r="BI25" s="60" t="n">
        <f aca="false">BC25/BC$2*BC$5*BI$5</f>
        <v>257.824302359738</v>
      </c>
      <c r="BJ25" s="60" t="n">
        <f aca="false">BD25/BD$2*BD$5*BJ$5</f>
        <v>434.540276647681</v>
      </c>
      <c r="BK25" s="61" t="n">
        <f aca="false">SUM(BH25+BE25,BI25+BF25,BJ25+BG25)-MIN(BH25+BE25,BI25+BF25,BJ25+BG25)</f>
        <v>749.07982421707</v>
      </c>
      <c r="BL25" s="103" t="n">
        <v>2644</v>
      </c>
      <c r="BM25" s="81" t="n">
        <v>5826</v>
      </c>
      <c r="BN25" s="215" t="n">
        <v>942</v>
      </c>
      <c r="BO25" s="125"/>
      <c r="BP25" s="0"/>
      <c r="BQ25" s="125"/>
      <c r="BR25" s="60" t="n">
        <f aca="false">BL25/BL$2*BL$5*BR$5</f>
        <v>242.722634550736</v>
      </c>
      <c r="BS25" s="60" t="n">
        <f aca="false">BM25/BM$2*BM$5*BS$5</f>
        <v>355.53295362083</v>
      </c>
      <c r="BT25" s="60" t="n">
        <f aca="false">BN25/BN$2*BN$5*BT$5</f>
        <v>190.423816073885</v>
      </c>
      <c r="BU25" s="61" t="n">
        <f aca="false">SUM(BR25+BO25,BS25+BP25,BT25+BQ25)-MIN(BR25+BO25,BS25+BP25,BT25+BQ25)</f>
        <v>598.255588171566</v>
      </c>
      <c r="BW25" s="157" t="s">
        <v>148</v>
      </c>
      <c r="BX25" s="153" t="s">
        <v>150</v>
      </c>
      <c r="BY25" s="114" t="n">
        <v>2019</v>
      </c>
      <c r="BZ25" s="126" t="n">
        <f aca="false">$BI$5</f>
        <v>426.814285714286</v>
      </c>
      <c r="CA25" s="168" t="n">
        <v>390.475823837388</v>
      </c>
      <c r="CB25" s="126" t="n">
        <v>431.914074530336</v>
      </c>
      <c r="CC25" s="115" t="n">
        <f aca="false">BZ25*(0.95*CA25/CB25)</f>
        <v>366.572047970479</v>
      </c>
      <c r="CD25" s="116" t="n">
        <v>2021</v>
      </c>
    </row>
    <row r="26" customFormat="false" ht="12.9" hidden="false" customHeight="true" outlineLevel="0" collapsed="false">
      <c r="A26" s="52" t="n">
        <v>19</v>
      </c>
      <c r="B26" s="210" t="s">
        <v>116</v>
      </c>
      <c r="C26" s="54" t="s">
        <v>31</v>
      </c>
      <c r="D26" s="204" t="n">
        <v>5332</v>
      </c>
      <c r="E26" s="204" t="n">
        <v>5044</v>
      </c>
      <c r="F26" s="195" t="n">
        <v>7482</v>
      </c>
      <c r="G26" s="196"/>
      <c r="H26" s="196"/>
      <c r="I26" s="196"/>
      <c r="J26" s="60" t="n">
        <f aca="false">D26/D$2*D$5*J$5</f>
        <v>313.170259812051</v>
      </c>
      <c r="K26" s="60" t="n">
        <f aca="false">E26/E$2*E$5*K$5</f>
        <v>307.269527548396</v>
      </c>
      <c r="L26" s="60" t="n">
        <f aca="false">F26/F$2*F$5*L$5</f>
        <v>376.11735673156</v>
      </c>
      <c r="M26" s="61" t="n">
        <f aca="false">SUM(J26+G26,K26+H26,L26+I26)-MIN(J26+G26,K26+H26,L26+I26)</f>
        <v>689.287616543611</v>
      </c>
      <c r="N26" s="225" t="n">
        <v>5044</v>
      </c>
      <c r="O26" s="195" t="n">
        <v>7482</v>
      </c>
      <c r="P26" s="195" t="n">
        <v>6117</v>
      </c>
      <c r="Q26" s="196"/>
      <c r="R26" s="196"/>
      <c r="S26" s="196"/>
      <c r="T26" s="60" t="n">
        <f aca="false">N26/N$2*N$5*T$5</f>
        <v>290.198998240152</v>
      </c>
      <c r="U26" s="60" t="n">
        <f aca="false">O26/O$2*O$5*U$5</f>
        <v>307.732382780367</v>
      </c>
      <c r="V26" s="60" t="n">
        <f aca="false">P26/P$2*P$5*V$5</f>
        <v>366.127979105452</v>
      </c>
      <c r="W26" s="61" t="n">
        <f aca="false">SUM(T26+Q26,U26+R26,V26+S26)-MIN(T26+Q26,U26+R26,V26+S26)</f>
        <v>673.86036188582</v>
      </c>
      <c r="X26" s="195" t="n">
        <v>7482</v>
      </c>
      <c r="Y26" s="195" t="n">
        <v>6117</v>
      </c>
      <c r="Z26" s="205" t="n">
        <v>2574</v>
      </c>
      <c r="AA26" s="196"/>
      <c r="AB26" s="196"/>
      <c r="AD26" s="60" t="n">
        <f aca="false">X26/X$2*X$5*AD$5</f>
        <v>290.636139292569</v>
      </c>
      <c r="AE26" s="60" t="n">
        <f aca="false">Y26/Y$2*Y$5*AE$5</f>
        <v>299.559255631734</v>
      </c>
      <c r="AF26" s="60" t="n">
        <f aca="false">Z26/Z$2*Z$5*AF$5</f>
        <v>333.186570743405</v>
      </c>
      <c r="AG26" s="61" t="n">
        <f aca="false">SUM(AD26+AA26,AE26+AB26,AF26+AC26)-MIN(AD26+AA26,AE26+AB26,AF26+AC26)</f>
        <v>632.745826375139</v>
      </c>
      <c r="AH26" s="195" t="n">
        <v>6117</v>
      </c>
      <c r="AI26" s="205" t="n">
        <v>2574</v>
      </c>
      <c r="AJ26" s="206" t="n">
        <v>3937</v>
      </c>
      <c r="AK26" s="196"/>
      <c r="AL26" s="196"/>
      <c r="AM26" s="212"/>
      <c r="AN26" s="60" t="n">
        <f aca="false">AH26/AH$2*AH$5*AN$5</f>
        <v>282.917074763304</v>
      </c>
      <c r="AO26" s="60" t="n">
        <f aca="false">AI26/AI$2*AI$5*AO$5</f>
        <v>286.61726618705</v>
      </c>
      <c r="AP26" s="60" t="n">
        <f aca="false">AJ26/AJ$2*AJ$5*AP$5</f>
        <v>333.438558669541</v>
      </c>
      <c r="AQ26" s="61" t="n">
        <f aca="false">SUM(AN26+AK26,AO26+AL26,AP26+AM26)-MIN(AN26+AK26,AO26+AL26,AP26+AM26)</f>
        <v>620.055824856592</v>
      </c>
      <c r="AR26" s="205" t="n">
        <v>2574</v>
      </c>
      <c r="AS26" s="206" t="n">
        <v>3937</v>
      </c>
      <c r="AT26" s="91" t="n">
        <v>2690</v>
      </c>
      <c r="AU26" s="196"/>
      <c r="AV26" s="213"/>
      <c r="AW26" s="217"/>
      <c r="AX26" s="60" t="n">
        <f aca="false">AR26/AR$2*AR$5*AX$5</f>
        <v>269.470983213429</v>
      </c>
      <c r="AY26" s="60" t="n">
        <f aca="false">AS26/AS$2*AS$5*AY$5</f>
        <v>272.81336618417</v>
      </c>
      <c r="AZ26" s="60" t="n">
        <f aca="false">AT26/AT$2*AT$5*AZ$5</f>
        <v>290.438758389262</v>
      </c>
      <c r="BA26" s="61" t="n">
        <f aca="false">SUM(AX26+AU26,AY26+AV26,AZ26+AW26)-MIN(AX26+AU26,AY26+AV26,AZ26+AW26)</f>
        <v>563.252124573432</v>
      </c>
      <c r="BB26" s="206" t="n">
        <v>3937</v>
      </c>
      <c r="BC26" s="93" t="n">
        <v>2690</v>
      </c>
      <c r="BD26" s="208" t="n">
        <v>5684</v>
      </c>
      <c r="BE26" s="196"/>
      <c r="BF26" s="213"/>
      <c r="BG26" s="217"/>
      <c r="BH26" s="60" t="n">
        <f aca="false">BB26/BB$2*BB$5*BH$5</f>
        <v>268.446173592171</v>
      </c>
      <c r="BI26" s="60" t="n">
        <f aca="false">BC26/BC$2*BC$5*BI$5</f>
        <v>262.309899148145</v>
      </c>
      <c r="BJ26" s="60" t="n">
        <f aca="false">BD26/BD$2*BD$5*BJ$5</f>
        <v>423.949010035259</v>
      </c>
      <c r="BK26" s="61" t="n">
        <f aca="false">SUM(BH26+BE26,BI26+BF26,BJ26+BG26)-MIN(BH26+BE26,BI26+BF26,BJ26+BG26)</f>
        <v>692.39518362743</v>
      </c>
      <c r="BL26" s="93" t="n">
        <v>2690</v>
      </c>
      <c r="BM26" s="81" t="n">
        <v>5684</v>
      </c>
      <c r="BN26" s="203"/>
      <c r="BO26" s="125"/>
      <c r="BQ26" s="125"/>
      <c r="BR26" s="60" t="n">
        <f aca="false">BL26/BL$2*BL$5*BR$5</f>
        <v>246.945494304645</v>
      </c>
      <c r="BS26" s="60" t="n">
        <f aca="false">BM26/BM$2*BM$5*BS$5</f>
        <v>346.86737184703</v>
      </c>
      <c r="BT26" s="60" t="n">
        <f aca="false">BN26/BN$2*BN$5*BT$5</f>
        <v>0</v>
      </c>
      <c r="BU26" s="61" t="n">
        <f aca="false">SUM(BR26+BO26,BS26+BP26,BT26+BQ26)-MIN(BR26+BO26,BS26+BP26,BT26+BQ26)</f>
        <v>593.812866151675</v>
      </c>
      <c r="BW26" s="157" t="s">
        <v>47</v>
      </c>
      <c r="BX26" s="157" t="s">
        <v>150</v>
      </c>
      <c r="BY26" s="114" t="n">
        <v>2019</v>
      </c>
      <c r="BZ26" s="126" t="n">
        <f aca="false">$BI$5</f>
        <v>426.814285714286</v>
      </c>
      <c r="CA26" s="126" t="n">
        <v>416.807822605482</v>
      </c>
      <c r="CB26" s="126" t="n">
        <v>431.914074530336</v>
      </c>
      <c r="CC26" s="115" t="n">
        <f aca="false">BZ26*(0.95*CA26/CB26)</f>
        <v>391.292079599367</v>
      </c>
      <c r="CD26" s="116" t="n">
        <v>2021</v>
      </c>
    </row>
    <row r="27" customFormat="false" ht="12.9" hidden="false" customHeight="true" outlineLevel="0" collapsed="false">
      <c r="A27" s="52" t="n">
        <v>20</v>
      </c>
      <c r="B27" s="149" t="s">
        <v>153</v>
      </c>
      <c r="C27" s="148" t="s">
        <v>61</v>
      </c>
      <c r="D27" s="149"/>
      <c r="E27" s="57"/>
      <c r="F27" s="57"/>
      <c r="G27" s="60"/>
      <c r="H27" s="60"/>
      <c r="I27" s="60"/>
      <c r="J27" s="60" t="n">
        <f aca="false">D27/D$2*D$5*J$5</f>
        <v>0</v>
      </c>
      <c r="K27" s="60" t="n">
        <f aca="false">E27/E$2*E$5*K$5</f>
        <v>0</v>
      </c>
      <c r="L27" s="60" t="n">
        <f aca="false">F27/F$2*F$5*L$5</f>
        <v>0</v>
      </c>
      <c r="M27" s="61" t="n">
        <f aca="false">SUM(J27+G27,K27+H27,L27+I27)-MIN(J27+G27,K27+H27,L27+I27)</f>
        <v>0</v>
      </c>
      <c r="N27" s="152"/>
      <c r="O27" s="57"/>
      <c r="P27" s="57"/>
      <c r="Q27" s="60"/>
      <c r="R27" s="60"/>
      <c r="S27" s="60"/>
      <c r="T27" s="60" t="n">
        <f aca="false">N27/N$2*N$5*T$5</f>
        <v>0</v>
      </c>
      <c r="U27" s="60" t="n">
        <f aca="false">O27/O$2*O$5*U$5</f>
        <v>0</v>
      </c>
      <c r="V27" s="60" t="n">
        <f aca="false">P27/P$2*P$5*V$5</f>
        <v>0</v>
      </c>
      <c r="W27" s="61" t="n">
        <f aca="false">SUM(T27+Q27,U27+R27,V27+S27)-MIN(T27+Q27,U27+R27,V27+S27)</f>
        <v>0</v>
      </c>
      <c r="X27" s="57"/>
      <c r="Y27" s="57"/>
      <c r="Z27" s="205" t="n">
        <v>1498</v>
      </c>
      <c r="AA27" s="60"/>
      <c r="AB27" s="60"/>
      <c r="AD27" s="60" t="n">
        <f aca="false">X27/X$2*X$5*AD$5</f>
        <v>0</v>
      </c>
      <c r="AE27" s="60" t="n">
        <f aca="false">Y27/Y$2*Y$5*AE$5</f>
        <v>0</v>
      </c>
      <c r="AF27" s="60" t="n">
        <f aca="false">Z27/Z$2*Z$5*AF$5</f>
        <v>193.905782041034</v>
      </c>
      <c r="AG27" s="61" t="n">
        <f aca="false">SUM(AD27+AA27,AE27+AB27,AF27+AC27)-MIN(AD27+AA27,AE27+AB27,AF27+AC27)</f>
        <v>193.905782041034</v>
      </c>
      <c r="AH27" s="57"/>
      <c r="AI27" s="205" t="n">
        <v>1498</v>
      </c>
      <c r="AJ27" s="206" t="n">
        <v>3493</v>
      </c>
      <c r="AK27" s="60"/>
      <c r="AL27" s="60"/>
      <c r="AM27" s="212"/>
      <c r="AN27" s="60" t="n">
        <f aca="false">AH27/AH$2*AH$5*AN$5</f>
        <v>0</v>
      </c>
      <c r="AO27" s="60" t="n">
        <f aca="false">AI27/AI$2*AI$5*AO$5</f>
        <v>166.803677058353</v>
      </c>
      <c r="AP27" s="60" t="n">
        <f aca="false">AJ27/AJ$2*AJ$5*AP$5</f>
        <v>295.834616569141</v>
      </c>
      <c r="AQ27" s="61" t="n">
        <f aca="false">SUM(AN27+AK27,AO27+AL27,AP27+AM27)-MIN(AN27+AK27,AO27+AL27,AP27+AM27)</f>
        <v>462.638293627494</v>
      </c>
      <c r="AR27" s="205" t="n">
        <v>1498</v>
      </c>
      <c r="AS27" s="206" t="n">
        <v>3493</v>
      </c>
      <c r="AT27" s="101" t="n">
        <v>3148</v>
      </c>
      <c r="AU27" s="60"/>
      <c r="AV27" s="77"/>
      <c r="AW27" s="217"/>
      <c r="AX27" s="60" t="n">
        <f aca="false">AR27/AR$2*AR$5*AX$5</f>
        <v>156.824993338662</v>
      </c>
      <c r="AY27" s="60" t="n">
        <f aca="false">AS27/AS$2*AS$5*AY$5</f>
        <v>242.046504465661</v>
      </c>
      <c r="AZ27" s="60" t="n">
        <f aca="false">AT27/AT$2*AT$5*AZ$5</f>
        <v>339.888926174497</v>
      </c>
      <c r="BA27" s="61" t="n">
        <f aca="false">SUM(AX27+AU27,AY27+AV27,AZ27+AW27)-MIN(AX27+AU27,AY27+AV27,AZ27+AW27)</f>
        <v>581.935430640157</v>
      </c>
      <c r="BB27" s="206" t="n">
        <v>3493</v>
      </c>
      <c r="BC27" s="103" t="n">
        <v>3148</v>
      </c>
      <c r="BD27" s="226"/>
      <c r="BE27" s="60"/>
      <c r="BF27" s="77"/>
      <c r="BG27" s="217"/>
      <c r="BH27" s="60" t="n">
        <f aca="false">BB27/BB$2*BB$5*BH$5</f>
        <v>238.171827370448</v>
      </c>
      <c r="BI27" s="60" t="n">
        <f aca="false">BC27/BC$2*BC$5*BI$5</f>
        <v>306.970841084892</v>
      </c>
      <c r="BJ27" s="60" t="n">
        <f aca="false">BD27/BD$2*BD$5*BJ$5</f>
        <v>0</v>
      </c>
      <c r="BK27" s="61" t="n">
        <f aca="false">SUM(BH27+BE27,BI27+BF27,BJ27+BG27)-MIN(BH27+BE27,BI27+BF27,BJ27+BG27)</f>
        <v>545.14266845534</v>
      </c>
      <c r="BL27" s="103" t="n">
        <v>3148</v>
      </c>
      <c r="BM27" s="124"/>
      <c r="BN27" s="215" t="n">
        <v>1446</v>
      </c>
      <c r="BO27" s="125"/>
      <c r="BQ27" s="125"/>
      <c r="BR27" s="60" t="n">
        <f aca="false">BL27/BL$2*BL$5*BR$5</f>
        <v>288.990489245733</v>
      </c>
      <c r="BS27" s="60" t="n">
        <f aca="false">BM27/BM$2*BM$5*BS$5</f>
        <v>0</v>
      </c>
      <c r="BT27" s="60" t="n">
        <f aca="false">BN27/BN$2*BN$5*BT$5</f>
        <v>292.306622126154</v>
      </c>
      <c r="BU27" s="61" t="n">
        <f aca="false">SUM(BR27+BO27,BS27+BP27,BT27+BQ27)-MIN(BR27+BO27,BS27+BP27,BT27+BQ27)</f>
        <v>581.297111371887</v>
      </c>
      <c r="BW27" s="157" t="s">
        <v>35</v>
      </c>
      <c r="BX27" s="157" t="s">
        <v>150</v>
      </c>
      <c r="BY27" s="114" t="n">
        <v>2019</v>
      </c>
      <c r="BZ27" s="126" t="n">
        <f aca="false">$BR$5</f>
        <v>401.814285714286</v>
      </c>
      <c r="CA27" s="126" t="n">
        <v>431.914074530336</v>
      </c>
      <c r="CB27" s="126" t="n">
        <v>431.914074530336</v>
      </c>
      <c r="CC27" s="115" t="n">
        <f aca="false">BZ27*(0.95*CA27/CB27)</f>
        <v>381.723571428572</v>
      </c>
      <c r="CD27" s="116" t="n">
        <v>2022</v>
      </c>
    </row>
    <row r="28" customFormat="false" ht="12.9" hidden="false" customHeight="true" outlineLevel="0" collapsed="false">
      <c r="A28" s="52" t="n">
        <v>21</v>
      </c>
      <c r="B28" s="149" t="s">
        <v>154</v>
      </c>
      <c r="C28" s="148" t="s">
        <v>43</v>
      </c>
      <c r="D28" s="149"/>
      <c r="E28" s="149"/>
      <c r="F28" s="57"/>
      <c r="G28" s="60"/>
      <c r="H28" s="60"/>
      <c r="I28" s="60"/>
      <c r="J28" s="60" t="n">
        <f aca="false">D28/D$2*D$5*J$5</f>
        <v>0</v>
      </c>
      <c r="K28" s="60" t="n">
        <f aca="false">E28/E$2*E$5*K$5</f>
        <v>0</v>
      </c>
      <c r="L28" s="60" t="n">
        <f aca="false">F28/F$2*F$5*L$5</f>
        <v>0</v>
      </c>
      <c r="M28" s="61" t="n">
        <f aca="false">SUM(J28+G28,K28+H28,L28+I28)-MIN(J28+G28,K28+H28,L28+I28)</f>
        <v>0</v>
      </c>
      <c r="N28" s="150"/>
      <c r="O28" s="57"/>
      <c r="P28" s="57"/>
      <c r="Q28" s="60"/>
      <c r="R28" s="60"/>
      <c r="S28" s="60"/>
      <c r="T28" s="60" t="n">
        <f aca="false">N28/N$2*N$5*T$5</f>
        <v>0</v>
      </c>
      <c r="U28" s="60" t="n">
        <f aca="false">O28/O$2*O$5*U$5</f>
        <v>0</v>
      </c>
      <c r="V28" s="60" t="n">
        <f aca="false">P28/P$2*P$5*V$5</f>
        <v>0</v>
      </c>
      <c r="W28" s="61" t="n">
        <f aca="false">SUM(T28+Q28,U28+R28,V28+S28)-MIN(T28+Q28,U28+R28,V28+S28)</f>
        <v>0</v>
      </c>
      <c r="X28" s="57"/>
      <c r="Y28" s="57"/>
      <c r="Z28" s="197" t="n">
        <v>1276</v>
      </c>
      <c r="AA28" s="60"/>
      <c r="AB28" s="60"/>
      <c r="AD28" s="60" t="n">
        <f aca="false">X28/X$2*X$5*AD$5</f>
        <v>0</v>
      </c>
      <c r="AE28" s="60" t="n">
        <f aca="false">Y28/Y$2*Y$5*AE$5</f>
        <v>0</v>
      </c>
      <c r="AF28" s="60" t="n">
        <f aca="false">Z28/Z$2*Z$5*AF$5</f>
        <v>165.169411137756</v>
      </c>
      <c r="AG28" s="61" t="n">
        <f aca="false">SUM(AD28+AA28,AE28+AB28,AF28+AC28)-MIN(AD28+AA28,AE28+AB28,AF28+AC28)</f>
        <v>165.169411137756</v>
      </c>
      <c r="AH28" s="57"/>
      <c r="AI28" s="197" t="n">
        <v>1276</v>
      </c>
      <c r="AJ28" s="216" t="n">
        <v>4797</v>
      </c>
      <c r="AK28" s="60"/>
      <c r="AL28" s="60"/>
      <c r="AM28" s="212"/>
      <c r="AN28" s="60" t="n">
        <f aca="false">AH28/AH$2*AH$5*AN$5</f>
        <v>0</v>
      </c>
      <c r="AO28" s="60" t="n">
        <f aca="false">AI28/AI$2*AI$5*AO$5</f>
        <v>142.083772981615</v>
      </c>
      <c r="AP28" s="60" t="n">
        <f aca="false">AJ28/AJ$2*AJ$5*AP$5</f>
        <v>406.275023098245</v>
      </c>
      <c r="AQ28" s="61" t="n">
        <f aca="false">SUM(AN28+AK28,AO28+AL28,AP28+AM28)-MIN(AN28+AK28,AO28+AL28,AP28+AM28)</f>
        <v>548.358796079859</v>
      </c>
      <c r="AR28" s="197" t="n">
        <v>1276</v>
      </c>
      <c r="AS28" s="216" t="n">
        <v>4797</v>
      </c>
      <c r="AT28" s="142"/>
      <c r="AU28" s="60"/>
      <c r="AV28" s="77"/>
      <c r="AW28" s="217"/>
      <c r="AX28" s="60" t="n">
        <f aca="false">AR28/AR$2*AR$5*AX$5</f>
        <v>133.583906208367</v>
      </c>
      <c r="AY28" s="60" t="n">
        <f aca="false">AS28/AS$2*AS$5*AY$5</f>
        <v>332.406837080382</v>
      </c>
      <c r="AZ28" s="60" t="n">
        <f aca="false">AT28/AT$2*AT$5*AZ$5</f>
        <v>0</v>
      </c>
      <c r="BA28" s="61" t="n">
        <f aca="false">SUM(AX28+AU28,AY28+AV28,AZ28+AW28)-MIN(AX28+AU28,AY28+AV28,AZ28+AW28)</f>
        <v>465.990743288749</v>
      </c>
      <c r="BB28" s="216" t="n">
        <v>4797</v>
      </c>
      <c r="BC28" s="119"/>
      <c r="BD28" s="208" t="n">
        <v>5215</v>
      </c>
      <c r="BE28" s="60"/>
      <c r="BF28" s="77"/>
      <c r="BG28" s="217"/>
      <c r="BH28" s="60" t="n">
        <f aca="false">BB28/BB$2*BB$5*BH$5</f>
        <v>327.085673030643</v>
      </c>
      <c r="BI28" s="60" t="n">
        <f aca="false">BC28/BC$2*BC$5*BI$5</f>
        <v>0</v>
      </c>
      <c r="BJ28" s="60" t="n">
        <f aca="false">BD28/BD$2*BD$5*BJ$5</f>
        <v>388.967995660429</v>
      </c>
      <c r="BK28" s="61" t="n">
        <f aca="false">SUM(BH28+BE28,BI28+BF28,BJ28+BG28)-MIN(BH28+BE28,BI28+BF28,BJ28+BG28)</f>
        <v>716.053668691072</v>
      </c>
      <c r="BL28" s="119"/>
      <c r="BM28" s="81" t="n">
        <v>5215</v>
      </c>
      <c r="BN28" s="215" t="n">
        <v>1277</v>
      </c>
      <c r="BO28" s="125"/>
      <c r="BQ28" s="125"/>
      <c r="BR28" s="60" t="n">
        <f aca="false">BL28/BL$2*BL$5*BR$5</f>
        <v>0</v>
      </c>
      <c r="BS28" s="60" t="n">
        <f aca="false">BM28/BM$2*BM$5*BS$5</f>
        <v>318.246541903987</v>
      </c>
      <c r="BT28" s="60" t="n">
        <f aca="false">BN28/BN$2*BN$5*BT$5</f>
        <v>258.143538350691</v>
      </c>
      <c r="BU28" s="61" t="n">
        <f aca="false">SUM(BR28+BO28,BS28+BP28,BT28+BQ28)-MIN(BR28+BO28,BS28+BP28,BT28+BQ28)</f>
        <v>576.390080254678</v>
      </c>
      <c r="BW28" s="157" t="s">
        <v>83</v>
      </c>
      <c r="BX28" s="157" t="s">
        <v>150</v>
      </c>
      <c r="BY28" s="114" t="n">
        <v>2019</v>
      </c>
      <c r="BZ28" s="126" t="n">
        <f aca="false">$BR$5</f>
        <v>401.814285714286</v>
      </c>
      <c r="CA28" s="126" t="n">
        <v>404.819833692639</v>
      </c>
      <c r="CB28" s="126" t="n">
        <v>431.914074530336</v>
      </c>
      <c r="CC28" s="115" t="n">
        <f aca="false">BZ28*(0.95*CA28/CB28)</f>
        <v>357.777812335266</v>
      </c>
      <c r="CD28" s="116" t="n">
        <v>2022</v>
      </c>
    </row>
    <row r="29" customFormat="false" ht="12.9" hidden="false" customHeight="true" outlineLevel="0" collapsed="false">
      <c r="A29" s="52" t="n">
        <v>22</v>
      </c>
      <c r="B29" s="147" t="s">
        <v>76</v>
      </c>
      <c r="C29" s="147" t="s">
        <v>43</v>
      </c>
      <c r="D29" s="149"/>
      <c r="E29" s="149"/>
      <c r="F29" s="149"/>
      <c r="G29" s="60"/>
      <c r="H29" s="60"/>
      <c r="I29" s="60"/>
      <c r="J29" s="60" t="n">
        <f aca="false">D29/D$2*D$5*J$5</f>
        <v>0</v>
      </c>
      <c r="K29" s="60" t="n">
        <f aca="false">E29/E$2*E$5*K$5</f>
        <v>0</v>
      </c>
      <c r="L29" s="60" t="n">
        <f aca="false">F29/F$2*F$5*L$5</f>
        <v>0</v>
      </c>
      <c r="M29" s="61" t="n">
        <f aca="false">SUM(J29+G29,K29+H29,L29+I29)-MIN(J29+G29,K29+H29,L29+I29)</f>
        <v>0</v>
      </c>
      <c r="N29" s="150"/>
      <c r="O29" s="149"/>
      <c r="P29" s="149"/>
      <c r="Q29" s="60"/>
      <c r="R29" s="60"/>
      <c r="S29" s="60"/>
      <c r="T29" s="60" t="n">
        <f aca="false">N29/N$2*N$5*T$5</f>
        <v>0</v>
      </c>
      <c r="U29" s="60" t="n">
        <f aca="false">O29/O$2*O$5*U$5</f>
        <v>0</v>
      </c>
      <c r="V29" s="60" t="n">
        <f aca="false">P29/P$2*P$5*V$5</f>
        <v>0</v>
      </c>
      <c r="W29" s="61" t="n">
        <f aca="false">SUM(T29+Q29,U29+R29,V29+S29)-MIN(T29+Q29,U29+R29,V29+S29)</f>
        <v>0</v>
      </c>
      <c r="X29" s="149"/>
      <c r="Y29" s="149"/>
      <c r="Z29" s="238"/>
      <c r="AA29" s="60"/>
      <c r="AB29" s="60"/>
      <c r="AD29" s="60" t="n">
        <f aca="false">X29/X$2*X$5*AD$5</f>
        <v>0</v>
      </c>
      <c r="AE29" s="60" t="n">
        <f aca="false">Y29/Y$2*Y$5*AE$5</f>
        <v>0</v>
      </c>
      <c r="AF29" s="60" t="n">
        <f aca="false">Z29/Z$2*Z$5*AF$5</f>
        <v>0</v>
      </c>
      <c r="AG29" s="61" t="n">
        <f aca="false">SUM(AD29+AA29,AE29+AB29,AF29+AC29)-MIN(AD29+AA29,AE29+AB29,AF29+AC29)</f>
        <v>0</v>
      </c>
      <c r="AH29" s="149"/>
      <c r="AI29" s="238"/>
      <c r="AJ29" s="235"/>
      <c r="AK29" s="60"/>
      <c r="AL29" s="60"/>
      <c r="AM29" s="212"/>
      <c r="AN29" s="60" t="n">
        <f aca="false">AH29/AH$2*AH$5*AN$5</f>
        <v>0</v>
      </c>
      <c r="AO29" s="60" t="n">
        <f aca="false">AI29/AI$2*AI$5*AO$5</f>
        <v>0</v>
      </c>
      <c r="AP29" s="60" t="n">
        <f aca="false">AJ29/AJ$2*AJ$5*AP$5</f>
        <v>0</v>
      </c>
      <c r="AQ29" s="61" t="n">
        <f aca="false">SUM(AN29+AK29,AO29+AL29,AP29+AM29)-MIN(AN29+AK29,AO29+AL29,AP29+AM29)</f>
        <v>0</v>
      </c>
      <c r="AR29" s="238"/>
      <c r="AS29" s="235"/>
      <c r="AT29" s="142"/>
      <c r="AU29" s="60"/>
      <c r="AV29" s="77"/>
      <c r="AW29" s="217"/>
      <c r="AX29" s="60" t="n">
        <f aca="false">AR29/AR$2*AR$5*AX$5</f>
        <v>0</v>
      </c>
      <c r="AY29" s="60" t="n">
        <f aca="false">AS29/AS$2*AS$5*AY$5</f>
        <v>0</v>
      </c>
      <c r="AZ29" s="60" t="n">
        <f aca="false">AT29/AT$2*AT$5*AZ$5</f>
        <v>0</v>
      </c>
      <c r="BA29" s="61" t="n">
        <f aca="false">SUM(AX29+AU29,AY29+AV29,AZ29+AW29)-MIN(AX29+AU29,AY29+AV29,AZ29+AW29)</f>
        <v>0</v>
      </c>
      <c r="BB29" s="235"/>
      <c r="BC29" s="235"/>
      <c r="BD29" s="208" t="n">
        <v>5137</v>
      </c>
      <c r="BE29" s="60"/>
      <c r="BF29" s="77"/>
      <c r="BG29" s="217"/>
      <c r="BH29" s="60" t="n">
        <f aca="false">BB29/BB$2*BB$5*BH$5</f>
        <v>0</v>
      </c>
      <c r="BI29" s="60" t="n">
        <f aca="false">BC29/BC$2*BC$5*BI$5</f>
        <v>0</v>
      </c>
      <c r="BJ29" s="60" t="n">
        <f aca="false">BD29/BD$2*BD$5*BJ$5</f>
        <v>383.150257662056</v>
      </c>
      <c r="BK29" s="61" t="n">
        <f aca="false">SUM(BH29+BE29,BI29+BF29,BJ29+BG29)-MIN(BH29+BE29,BI29+BF29,BJ29+BG29)</f>
        <v>383.150257662056</v>
      </c>
      <c r="BL29" s="235"/>
      <c r="BM29" s="81" t="n">
        <v>5137</v>
      </c>
      <c r="BN29" s="215" t="n">
        <v>1297</v>
      </c>
      <c r="BO29" s="125"/>
      <c r="BQ29" s="125"/>
      <c r="BR29" s="60" t="n">
        <f aca="false">BL29/BL$2*BL$5*BR$5</f>
        <v>0</v>
      </c>
      <c r="BS29" s="60" t="n">
        <f aca="false">BM29/BM$2*BM$5*BS$5</f>
        <v>313.486574450773</v>
      </c>
      <c r="BT29" s="60" t="n">
        <f aca="false">BN29/BN$2*BN$5*BT$5</f>
        <v>262.186506844829</v>
      </c>
      <c r="BU29" s="61" t="n">
        <f aca="false">SUM(BR29+BO29,BS29+BP29,BT29+BQ29)-MIN(BR29+BO29,BS29+BP29,BT29+BQ29)</f>
        <v>575.673081295602</v>
      </c>
      <c r="BW29" s="157" t="s">
        <v>148</v>
      </c>
      <c r="BX29" s="153" t="s">
        <v>150</v>
      </c>
      <c r="BY29" s="114" t="n">
        <v>2019</v>
      </c>
      <c r="BZ29" s="126" t="n">
        <f aca="false">$BR$5</f>
        <v>401.814285714286</v>
      </c>
      <c r="CA29" s="168" t="n">
        <v>390.475823837388</v>
      </c>
      <c r="CB29" s="126" t="n">
        <v>431.914074530336</v>
      </c>
      <c r="CC29" s="115" t="n">
        <f aca="false">BZ29*(0.95*CA29/CB29)</f>
        <v>345.100645756457</v>
      </c>
      <c r="CD29" s="116" t="n">
        <v>2022</v>
      </c>
    </row>
    <row r="30" customFormat="false" ht="12.9" hidden="false" customHeight="true" outlineLevel="0" collapsed="false">
      <c r="A30" s="52" t="n">
        <v>23</v>
      </c>
      <c r="B30" s="210" t="s">
        <v>124</v>
      </c>
      <c r="C30" s="54" t="s">
        <v>33</v>
      </c>
      <c r="D30" s="204"/>
      <c r="E30" s="195" t="n">
        <v>3644</v>
      </c>
      <c r="F30" s="195" t="n">
        <v>6626</v>
      </c>
      <c r="G30" s="196"/>
      <c r="H30" s="196"/>
      <c r="I30" s="196"/>
      <c r="J30" s="60" t="n">
        <f aca="false">D30/D$2*D$5*J$5</f>
        <v>0</v>
      </c>
      <c r="K30" s="60" t="n">
        <f aca="false">E30/E$2*E$5*K$5</f>
        <v>221.984567483417</v>
      </c>
      <c r="L30" s="60" t="n">
        <f aca="false">F30/F$2*F$5*L$5</f>
        <v>333.086555159492</v>
      </c>
      <c r="M30" s="61" t="n">
        <f aca="false">SUM(J30+G30,K30+H30,L30+I30)-MIN(J30+G30,K30+H30,L30+I30)</f>
        <v>555.071122642909</v>
      </c>
      <c r="N30" s="211" t="n">
        <v>3644</v>
      </c>
      <c r="O30" s="195" t="n">
        <v>6626</v>
      </c>
      <c r="P30" s="195"/>
      <c r="Q30" s="196"/>
      <c r="R30" s="196"/>
      <c r="S30" s="196"/>
      <c r="T30" s="60" t="n">
        <f aca="false">N30/N$2*N$5*T$5</f>
        <v>209.652091512116</v>
      </c>
      <c r="U30" s="60" t="n">
        <f aca="false">O30/O$2*O$5*U$5</f>
        <v>272.525363312311</v>
      </c>
      <c r="V30" s="60" t="n">
        <f aca="false">P30/P$2*P$5*V$5</f>
        <v>0</v>
      </c>
      <c r="W30" s="61" t="n">
        <f aca="false">SUM(T30+Q30,U30+R30,V30+S30)-MIN(T30+Q30,U30+R30,V30+S30)</f>
        <v>482.177454824427</v>
      </c>
      <c r="X30" s="195" t="n">
        <v>6626</v>
      </c>
      <c r="Y30" s="195"/>
      <c r="Z30" s="218"/>
      <c r="AA30" s="196"/>
      <c r="AB30" s="196"/>
      <c r="AD30" s="60" t="n">
        <f aca="false">X30/X$2*X$5*AD$5</f>
        <v>257.385065350516</v>
      </c>
      <c r="AE30" s="60" t="n">
        <f aca="false">Y30/Y$2*Y$5*AE$5</f>
        <v>0</v>
      </c>
      <c r="AF30" s="60" t="n">
        <f aca="false">Z30/Z$2*Z$5*AF$5</f>
        <v>0</v>
      </c>
      <c r="AG30" s="61" t="n">
        <f aca="false">SUM(AD30+AA30,AE30+AB30,AF30+AC30)-MIN(AD30+AA30,AE30+AB30,AF30+AC30)</f>
        <v>257.385065350516</v>
      </c>
      <c r="AH30" s="195"/>
      <c r="AI30" s="218"/>
      <c r="AJ30" s="219" t="n">
        <v>3881</v>
      </c>
      <c r="AK30" s="196"/>
      <c r="AL30" s="196"/>
      <c r="AM30" s="212"/>
      <c r="AN30" s="60" t="n">
        <f aca="false">AH30/AH$2*AH$5*AN$5</f>
        <v>0</v>
      </c>
      <c r="AO30" s="60" t="n">
        <f aca="false">AI30/AI$2*AI$5*AO$5</f>
        <v>0</v>
      </c>
      <c r="AP30" s="60" t="n">
        <f aca="false">AJ30/AJ$2*AJ$5*AP$5</f>
        <v>328.695719125346</v>
      </c>
      <c r="AQ30" s="61" t="n">
        <f aca="false">SUM(AN30+AK30,AO30+AL30,AP30+AM30)-MIN(AN30+AK30,AO30+AL30,AP30+AM30)</f>
        <v>328.695719125346</v>
      </c>
      <c r="AR30" s="218"/>
      <c r="AS30" s="219" t="n">
        <v>3881</v>
      </c>
      <c r="AT30" s="101" t="n">
        <v>3002</v>
      </c>
      <c r="AU30" s="196"/>
      <c r="AV30" s="213"/>
      <c r="AW30" s="217"/>
      <c r="AX30" s="60" t="n">
        <f aca="false">AR30/AR$2*AR$5*AX$5</f>
        <v>0</v>
      </c>
      <c r="AY30" s="60" t="n">
        <f aca="false">AS30/AS$2*AS$5*AY$5</f>
        <v>268.932861102556</v>
      </c>
      <c r="AZ30" s="60" t="n">
        <f aca="false">AT30/AT$2*AT$5*AZ$5</f>
        <v>324.12533557047</v>
      </c>
      <c r="BA30" s="61" t="n">
        <f aca="false">SUM(AX30+AU30,AY30+AV30,AZ30+AW30)-MIN(AX30+AU30,AY30+AV30,AZ30+AW30)</f>
        <v>593.058196673026</v>
      </c>
      <c r="BB30" s="219" t="n">
        <v>3881</v>
      </c>
      <c r="BC30" s="103" t="n">
        <v>3002</v>
      </c>
      <c r="BD30" s="208" t="n">
        <v>4178</v>
      </c>
      <c r="BE30" s="196"/>
      <c r="BF30" s="213"/>
      <c r="BG30" s="217"/>
      <c r="BH30" s="60" t="n">
        <f aca="false">BB30/BB$2*BB$5*BH$5</f>
        <v>264.627787582224</v>
      </c>
      <c r="BI30" s="60" t="n">
        <f aca="false">BC30/BC$2*BC$5*BI$5</f>
        <v>292.733946930383</v>
      </c>
      <c r="BJ30" s="60" t="n">
        <f aca="false">BD30/BD$2*BD$5*BJ$5</f>
        <v>311.62191483591</v>
      </c>
      <c r="BK30" s="61" t="n">
        <f aca="false">SUM(BH30+BE30,BI30+BF30,BJ30+BG30)-MIN(BH30+BE30,BI30+BF30,BJ30+BG30)</f>
        <v>604.355861766293</v>
      </c>
      <c r="BL30" s="103" t="n">
        <v>3002</v>
      </c>
      <c r="BM30" s="81" t="n">
        <v>4178</v>
      </c>
      <c r="BN30" s="215" t="n">
        <v>1404</v>
      </c>
      <c r="BO30" s="125"/>
      <c r="BQ30" s="125"/>
      <c r="BR30" s="60" t="n">
        <f aca="false">BL30/BL$2*BL$5*BR$5</f>
        <v>275.587499592023</v>
      </c>
      <c r="BS30" s="60" t="n">
        <f aca="false">BM30/BM$2*BM$5*BS$5</f>
        <v>254.963384865745</v>
      </c>
      <c r="BT30" s="60" t="n">
        <f aca="false">BN30/BN$2*BN$5*BT$5</f>
        <v>283.816388288465</v>
      </c>
      <c r="BU30" s="61" t="n">
        <f aca="false">SUM(BR30+BO30,BS30+BP30,BT30+BQ30)-MIN(BR30+BO30,BS30+BP30,BT30+BQ30)</f>
        <v>559.403887880489</v>
      </c>
      <c r="BW30" s="157" t="s">
        <v>47</v>
      </c>
      <c r="BX30" s="157" t="s">
        <v>150</v>
      </c>
      <c r="BY30" s="114" t="n">
        <v>2019</v>
      </c>
      <c r="BZ30" s="126" t="n">
        <f aca="false">$BR$5</f>
        <v>401.814285714286</v>
      </c>
      <c r="CA30" s="126" t="n">
        <v>416.807822605482</v>
      </c>
      <c r="CB30" s="126" t="n">
        <v>431.914074530336</v>
      </c>
      <c r="CC30" s="115" t="n">
        <f aca="false">BZ30*(0.95*CA30/CB30)</f>
        <v>368.372738992918</v>
      </c>
      <c r="CD30" s="116" t="n">
        <v>2022</v>
      </c>
    </row>
    <row r="31" customFormat="false" ht="12.9" hidden="false" customHeight="true" outlineLevel="0" collapsed="false">
      <c r="A31" s="52" t="n">
        <v>24</v>
      </c>
      <c r="B31" s="210" t="s">
        <v>135</v>
      </c>
      <c r="C31" s="54" t="s">
        <v>84</v>
      </c>
      <c r="D31" s="204" t="n">
        <v>5281</v>
      </c>
      <c r="E31" s="195" t="n">
        <v>3076</v>
      </c>
      <c r="F31" s="195" t="n">
        <v>7294</v>
      </c>
      <c r="G31" s="196"/>
      <c r="H31" s="196"/>
      <c r="I31" s="196"/>
      <c r="J31" s="60" t="n">
        <f aca="false">D31/D$2*D$5*J$5</f>
        <v>310.174820342731</v>
      </c>
      <c r="K31" s="60" t="n">
        <f aca="false">E31/E$2*E$5*K$5</f>
        <v>187.383240828482</v>
      </c>
      <c r="L31" s="60" t="n">
        <f aca="false">F31/F$2*F$5*L$5</f>
        <v>366.666666666667</v>
      </c>
      <c r="M31" s="61" t="n">
        <f aca="false">SUM(J31+G31,K31+H31,L31+I31)-MIN(J31+G31,K31+H31,L31+I31)</f>
        <v>676.841487009397</v>
      </c>
      <c r="N31" s="211" t="n">
        <v>3076</v>
      </c>
      <c r="O31" s="195" t="n">
        <v>7294</v>
      </c>
      <c r="P31" s="195" t="n">
        <v>6296</v>
      </c>
      <c r="Q31" s="196"/>
      <c r="R31" s="196"/>
      <c r="S31" s="196"/>
      <c r="T31" s="60" t="n">
        <f aca="false">N31/N$2*N$5*T$5</f>
        <v>176.973060782456</v>
      </c>
      <c r="U31" s="60" t="n">
        <f aca="false">O31/O$2*O$5*U$5</f>
        <v>300</v>
      </c>
      <c r="V31" s="60" t="n">
        <f aca="false">P31/P$2*P$5*V$5</f>
        <v>376.841876156274</v>
      </c>
      <c r="W31" s="61" t="n">
        <f aca="false">SUM(T31+Q31,U31+R31,V31+S31)-MIN(T31+Q31,U31+R31,V31+S31)</f>
        <v>676.841876156274</v>
      </c>
      <c r="X31" s="195" t="n">
        <v>7294</v>
      </c>
      <c r="Y31" s="195" t="n">
        <v>6296</v>
      </c>
      <c r="Z31" s="197" t="n">
        <v>2515</v>
      </c>
      <c r="AA31" s="196"/>
      <c r="AB31" s="196"/>
      <c r="AD31" s="60" t="n">
        <f aca="false">X31/X$2*X$5*AD$5</f>
        <v>283.333333333333</v>
      </c>
      <c r="AE31" s="60" t="n">
        <f aca="false">Y31/Y$2*Y$5*AE$5</f>
        <v>308.325171400588</v>
      </c>
      <c r="AF31" s="60" t="n">
        <f aca="false">Z31/Z$2*Z$5*AF$5</f>
        <v>325.549427124967</v>
      </c>
      <c r="AG31" s="61" t="n">
        <f aca="false">SUM(AD31+AA31,AE31+AB31,AF31+AC31)-MIN(AD31+AA31,AE31+AB31,AF31+AC31)</f>
        <v>633.874598525554</v>
      </c>
      <c r="AH31" s="195" t="n">
        <v>6296</v>
      </c>
      <c r="AI31" s="197" t="n">
        <v>2515</v>
      </c>
      <c r="AJ31" s="216" t="n">
        <v>4333</v>
      </c>
      <c r="AK31" s="196"/>
      <c r="AL31" s="196"/>
      <c r="AM31" s="212"/>
      <c r="AN31" s="60" t="n">
        <f aca="false">AH31/AH$2*AH$5*AN$5</f>
        <v>291.195995211666</v>
      </c>
      <c r="AO31" s="60" t="n">
        <f aca="false">AI31/AI$2*AI$5*AO$5</f>
        <v>280.04756195044</v>
      </c>
      <c r="AP31" s="60" t="n">
        <f aca="false">AJ31/AJ$2*AJ$5*AP$5</f>
        <v>366.97720973206</v>
      </c>
      <c r="AQ31" s="61" t="n">
        <f aca="false">SUM(AN31+AK31,AO31+AL31,AP31+AM31)-MIN(AN31+AK31,AO31+AL31,AP31+AM31)</f>
        <v>658.173204943726</v>
      </c>
      <c r="AR31" s="197" t="n">
        <v>2515</v>
      </c>
      <c r="AS31" s="216" t="n">
        <v>4333</v>
      </c>
      <c r="AT31" s="75" t="n">
        <v>2270</v>
      </c>
      <c r="AU31" s="196"/>
      <c r="AV31" s="213"/>
      <c r="AW31" s="217"/>
      <c r="AX31" s="60" t="n">
        <f aca="false">AR31/AR$2*AR$5*AX$5</f>
        <v>263.294297895017</v>
      </c>
      <c r="AY31" s="60" t="n">
        <f aca="false">AS31/AS$2*AS$5*AY$5</f>
        <v>300.254080689868</v>
      </c>
      <c r="AZ31" s="60" t="n">
        <f aca="false">AT31/AT$2*AT$5*AZ$5</f>
        <v>245.09144295302</v>
      </c>
      <c r="BA31" s="61" t="n">
        <f aca="false">SUM(AX31+AU31,AY31+AV31,AZ31+AW31)-MIN(AX31+AU31,AY31+AV31,AZ31+AW31)</f>
        <v>563.548378584885</v>
      </c>
      <c r="BB31" s="216" t="n">
        <v>4333</v>
      </c>
      <c r="BC31" s="103" t="n">
        <v>2270</v>
      </c>
      <c r="BD31" s="208" t="n">
        <v>5410</v>
      </c>
      <c r="BE31" s="196"/>
      <c r="BF31" s="213"/>
      <c r="BG31" s="217"/>
      <c r="BH31" s="60" t="n">
        <f aca="false">BB31/BB$2*BB$5*BH$5</f>
        <v>295.447617519653</v>
      </c>
      <c r="BI31" s="60" t="n">
        <f aca="false">BC31/BC$2*BC$5*BI$5</f>
        <v>221.354450210516</v>
      </c>
      <c r="BJ31" s="60" t="n">
        <f aca="false">BD31/BD$2*BD$5*BJ$5</f>
        <v>403.51234065636</v>
      </c>
      <c r="BK31" s="61" t="n">
        <f aca="false">SUM(BH31+BE31,BI31+BF31,BJ31+BG31)-MIN(BH31+BE31,BI31+BF31,BJ31+BG31)</f>
        <v>698.959958176014</v>
      </c>
      <c r="BL31" s="103" t="n">
        <v>2270</v>
      </c>
      <c r="BM31" s="81" t="n">
        <v>5410</v>
      </c>
      <c r="BN31" s="215" t="n">
        <v>1128</v>
      </c>
      <c r="BO31" s="125"/>
      <c r="BQ31" s="125"/>
      <c r="BR31" s="60" t="n">
        <f aca="false">BL31/BL$2*BL$5*BR$5</f>
        <v>208.388948725481</v>
      </c>
      <c r="BS31" s="60" t="n">
        <f aca="false">BM31/BM$2*BM$5*BS$5</f>
        <v>330.146460537022</v>
      </c>
      <c r="BT31" s="60" t="n">
        <f aca="false">BN31/BN$2*BN$5*BT$5</f>
        <v>228.023423069365</v>
      </c>
      <c r="BU31" s="61" t="n">
        <f aca="false">SUM(BR31+BO31,BS31+BP31,BT31+BQ31)-MIN(BR31+BO31,BS31+BP31,BT31+BQ31)</f>
        <v>558.169883606387</v>
      </c>
      <c r="BW31" s="239" t="s">
        <v>83</v>
      </c>
      <c r="BX31" s="113" t="s">
        <v>155</v>
      </c>
      <c r="BY31" s="114" t="n">
        <v>2021</v>
      </c>
      <c r="BZ31" s="126" t="n">
        <f aca="false">$BT$5</f>
        <v>440.885714285714</v>
      </c>
      <c r="CA31" s="240" t="n">
        <v>414.3</v>
      </c>
      <c r="CB31" s="165" t="n">
        <f aca="false">$BS$5</f>
        <v>450</v>
      </c>
      <c r="CC31" s="115" t="n">
        <f aca="false">BZ31*(0.95*CA31/CB31)</f>
        <v>385.613341904762</v>
      </c>
      <c r="CD31" s="116" t="n">
        <v>2022</v>
      </c>
    </row>
    <row r="32" customFormat="false" ht="12.9" hidden="false" customHeight="true" outlineLevel="0" collapsed="false">
      <c r="A32" s="52" t="n">
        <v>25</v>
      </c>
      <c r="B32" s="149" t="s">
        <v>156</v>
      </c>
      <c r="C32" s="149" t="s">
        <v>157</v>
      </c>
      <c r="D32" s="149"/>
      <c r="E32" s="149"/>
      <c r="F32" s="149"/>
      <c r="G32" s="60"/>
      <c r="H32" s="60"/>
      <c r="I32" s="60"/>
      <c r="J32" s="60" t="n">
        <f aca="false">D32/D$2*D$5*J$5</f>
        <v>0</v>
      </c>
      <c r="K32" s="60" t="n">
        <f aca="false">E32/E$2*E$5*K$5</f>
        <v>0</v>
      </c>
      <c r="L32" s="60" t="n">
        <f aca="false">F32/F$2*F$5*L$5</f>
        <v>0</v>
      </c>
      <c r="M32" s="61" t="n">
        <f aca="false">SUM(J32+G32,K32+H32,L32+I32)-MIN(J32+G32,K32+H32,L32+I32)</f>
        <v>0</v>
      </c>
      <c r="N32" s="150"/>
      <c r="O32" s="149"/>
      <c r="P32" s="149"/>
      <c r="Q32" s="60"/>
      <c r="R32" s="60"/>
      <c r="S32" s="60"/>
      <c r="T32" s="60" t="n">
        <f aca="false">N32/N$2*N$5*T$5</f>
        <v>0</v>
      </c>
      <c r="U32" s="60" t="n">
        <f aca="false">O32/O$2*O$5*U$5</f>
        <v>0</v>
      </c>
      <c r="V32" s="60" t="n">
        <f aca="false">P32/P$2*P$5*V$5</f>
        <v>0</v>
      </c>
      <c r="W32" s="61" t="n">
        <f aca="false">SUM(T32+Q32,U32+R32,V32+S32)-MIN(T32+Q32,U32+R32,V32+S32)</f>
        <v>0</v>
      </c>
      <c r="X32" s="149"/>
      <c r="Y32" s="149"/>
      <c r="Z32" s="238"/>
      <c r="AA32" s="60"/>
      <c r="AB32" s="60"/>
      <c r="AD32" s="60" t="n">
        <f aca="false">X32/X$2*X$5*AD$5</f>
        <v>0</v>
      </c>
      <c r="AE32" s="60" t="n">
        <f aca="false">Y32/Y$2*Y$5*AE$5</f>
        <v>0</v>
      </c>
      <c r="AF32" s="60" t="n">
        <f aca="false">Z32/Z$2*Z$5*AF$5</f>
        <v>0</v>
      </c>
      <c r="AG32" s="61" t="n">
        <f aca="false">SUM(AD32+AA32,AE32+AB32,AF32+AC32)-MIN(AD32+AA32,AE32+AB32,AF32+AC32)</f>
        <v>0</v>
      </c>
      <c r="AH32" s="149"/>
      <c r="AI32" s="238"/>
      <c r="AJ32" s="235"/>
      <c r="AK32" s="60"/>
      <c r="AL32" s="60"/>
      <c r="AM32" s="212"/>
      <c r="AN32" s="60" t="n">
        <f aca="false">AH32/AH$2*AH$5*AN$5</f>
        <v>0</v>
      </c>
      <c r="AO32" s="60" t="n">
        <f aca="false">AI32/AI$2*AI$5*AO$5</f>
        <v>0</v>
      </c>
      <c r="AP32" s="60" t="n">
        <f aca="false">AJ32/AJ$2*AJ$5*AP$5</f>
        <v>0</v>
      </c>
      <c r="AQ32" s="61" t="n">
        <f aca="false">SUM(AN32+AK32,AO32+AL32,AP32+AM32)-MIN(AN32+AK32,AO32+AL32,AP32+AM32)</f>
        <v>0</v>
      </c>
      <c r="AR32" s="238"/>
      <c r="AS32" s="235"/>
      <c r="AT32" s="137" t="n">
        <v>2639</v>
      </c>
      <c r="AU32" s="60"/>
      <c r="AV32" s="77"/>
      <c r="AW32" s="217"/>
      <c r="AX32" s="60" t="n">
        <f aca="false">AR32/AR$2*AR$5*AX$5</f>
        <v>0</v>
      </c>
      <c r="AY32" s="60" t="n">
        <f aca="false">AS32/AS$2*AS$5*AY$5</f>
        <v>0</v>
      </c>
      <c r="AZ32" s="60" t="n">
        <f aca="false">AT32/AT$2*AT$5*AZ$5</f>
        <v>284.932298657718</v>
      </c>
      <c r="BA32" s="61" t="n">
        <f aca="false">SUM(AX32+AU32,AY32+AV32,AZ32+AW32)-MIN(AX32+AU32,AY32+AV32,AZ32+AW32)</f>
        <v>284.932298657718</v>
      </c>
      <c r="BB32" s="235"/>
      <c r="BC32" s="138" t="n">
        <v>2639</v>
      </c>
      <c r="BD32" s="208" t="n">
        <v>5099</v>
      </c>
      <c r="BE32" s="60"/>
      <c r="BF32" s="77"/>
      <c r="BG32" s="217"/>
      <c r="BH32" s="60" t="n">
        <f aca="false">BB32/BB$2*BB$5*BH$5</f>
        <v>0</v>
      </c>
      <c r="BI32" s="60" t="n">
        <f aca="false">BC32/BC$2*BC$5*BI$5</f>
        <v>257.336737491433</v>
      </c>
      <c r="BJ32" s="60" t="n">
        <f aca="false">BD32/BD$2*BD$5*BJ$5</f>
        <v>380.315975047464</v>
      </c>
      <c r="BK32" s="61" t="n">
        <f aca="false">SUM(BH32+BE32,BI32+BF32,BJ32+BG32)-MIN(BH32+BE32,BI32+BF32,BJ32+BG32)</f>
        <v>637.652712538897</v>
      </c>
      <c r="BL32" s="138" t="n">
        <v>2639</v>
      </c>
      <c r="BM32" s="241" t="n">
        <v>5099</v>
      </c>
      <c r="BN32" s="203"/>
      <c r="BO32" s="125"/>
      <c r="BQ32" s="125"/>
      <c r="BR32" s="60" t="n">
        <f aca="false">BL32/BL$2*BL$5*BR$5</f>
        <v>242.263628055746</v>
      </c>
      <c r="BS32" s="60" t="n">
        <f aca="false">BM32/BM$2*BM$5*BS$5</f>
        <v>311.167615947925</v>
      </c>
      <c r="BT32" s="60" t="n">
        <f aca="false">BN32/BN$2*BN$5*BT$5</f>
        <v>0</v>
      </c>
      <c r="BU32" s="61" t="n">
        <f aca="false">SUM(BR32+BO32,BS32+BP32,BT32+BQ32)-MIN(BR32+BO32,BS32+BP32,BT32+BQ32)</f>
        <v>553.431244003671</v>
      </c>
      <c r="BW32" s="242" t="s">
        <v>110</v>
      </c>
      <c r="BX32" s="113" t="s">
        <v>155</v>
      </c>
      <c r="BY32" s="114" t="n">
        <v>2021</v>
      </c>
      <c r="BZ32" s="126" t="n">
        <f aca="false">$BT$5</f>
        <v>440.885714285714</v>
      </c>
      <c r="CA32" s="240" t="n">
        <v>433.95</v>
      </c>
      <c r="CB32" s="165" t="n">
        <f aca="false">$BS$5</f>
        <v>450</v>
      </c>
      <c r="CC32" s="115" t="n">
        <f aca="false">BZ32*(0.95*CA32/CB32)</f>
        <v>403.902750952381</v>
      </c>
      <c r="CD32" s="116" t="n">
        <v>2022</v>
      </c>
    </row>
    <row r="33" customFormat="false" ht="12.9" hidden="false" customHeight="true" outlineLevel="0" collapsed="false">
      <c r="A33" s="52" t="n">
        <v>26</v>
      </c>
      <c r="B33" s="147" t="s">
        <v>158</v>
      </c>
      <c r="C33" s="149" t="s">
        <v>84</v>
      </c>
      <c r="D33" s="149"/>
      <c r="E33" s="149"/>
      <c r="F33" s="149"/>
      <c r="G33" s="60"/>
      <c r="H33" s="60"/>
      <c r="I33" s="60"/>
      <c r="J33" s="60" t="n">
        <f aca="false">D33/D$2*D$5*J$5</f>
        <v>0</v>
      </c>
      <c r="K33" s="60" t="n">
        <f aca="false">E33/E$2*E$5*K$5</f>
        <v>0</v>
      </c>
      <c r="L33" s="60" t="n">
        <f aca="false">F33/F$2*F$5*L$5</f>
        <v>0</v>
      </c>
      <c r="M33" s="61" t="n">
        <f aca="false">SUM(J33+G33,K33+H33,L33+I33)-MIN(J33+G33,K33+H33,L33+I33)</f>
        <v>0</v>
      </c>
      <c r="N33" s="150"/>
      <c r="O33" s="149"/>
      <c r="P33" s="149"/>
      <c r="Q33" s="60"/>
      <c r="R33" s="60"/>
      <c r="S33" s="60"/>
      <c r="T33" s="60" t="n">
        <f aca="false">N33/N$2*N$5*T$5</f>
        <v>0</v>
      </c>
      <c r="U33" s="60" t="n">
        <f aca="false">O33/O$2*O$5*U$5</f>
        <v>0</v>
      </c>
      <c r="V33" s="60" t="n">
        <f aca="false">P33/P$2*P$5*V$5</f>
        <v>0</v>
      </c>
      <c r="W33" s="61" t="n">
        <f aca="false">SUM(T33+Q33,U33+R33,V33+S33)-MIN(T33+Q33,U33+R33,V33+S33)</f>
        <v>0</v>
      </c>
      <c r="X33" s="149"/>
      <c r="Y33" s="149"/>
      <c r="Z33" s="218"/>
      <c r="AA33" s="60"/>
      <c r="AB33" s="60"/>
      <c r="AD33" s="60" t="n">
        <f aca="false">X33/X$2*X$5*AD$5</f>
        <v>0</v>
      </c>
      <c r="AE33" s="60" t="n">
        <f aca="false">Y33/Y$2*Y$5*AE$5</f>
        <v>0</v>
      </c>
      <c r="AF33" s="60" t="n">
        <f aca="false">Z33/Z$2*Z$5*AF$5</f>
        <v>0</v>
      </c>
      <c r="AG33" s="61" t="n">
        <f aca="false">SUM(AD33+AA33,AE33+AB33,AF33+AC33)-MIN(AD33+AA33,AE33+AB33,AF33+AC33)</f>
        <v>0</v>
      </c>
      <c r="AH33" s="149"/>
      <c r="AI33" s="218"/>
      <c r="AJ33" s="219"/>
      <c r="AK33" s="60"/>
      <c r="AL33" s="60"/>
      <c r="AM33" s="212"/>
      <c r="AN33" s="60" t="n">
        <f aca="false">AH33/AH$2*AH$5*AN$5</f>
        <v>0</v>
      </c>
      <c r="AO33" s="60" t="n">
        <f aca="false">AI33/AI$2*AI$5*AO$5</f>
        <v>0</v>
      </c>
      <c r="AP33" s="60" t="n">
        <f aca="false">AJ33/AJ$2*AJ$5*AP$5</f>
        <v>0</v>
      </c>
      <c r="AQ33" s="61" t="n">
        <f aca="false">SUM(AN33+AK33,AO33+AL33,AP33+AM33)-MIN(AN33+AK33,AO33+AL33,AP33+AM33)</f>
        <v>0</v>
      </c>
      <c r="AR33" s="218"/>
      <c r="AS33" s="219"/>
      <c r="AT33" s="142"/>
      <c r="AU33" s="60"/>
      <c r="AV33" s="77"/>
      <c r="AW33" s="217"/>
      <c r="AX33" s="60" t="n">
        <f aca="false">AR33/AR$2*AR$5*AX$5</f>
        <v>0</v>
      </c>
      <c r="AY33" s="60" t="n">
        <f aca="false">AS33/AS$2*AS$5*AY$5</f>
        <v>0</v>
      </c>
      <c r="AZ33" s="60" t="n">
        <f aca="false">AT33/AT$2*AT$5*AZ$5</f>
        <v>0</v>
      </c>
      <c r="BA33" s="61" t="n">
        <f aca="false">SUM(AX33+AU33,AY33+AV33,AZ33+AW33)-MIN(AX33+AU33,AY33+AV33,AZ33+AW33)</f>
        <v>0</v>
      </c>
      <c r="BB33" s="219"/>
      <c r="BC33" s="235"/>
      <c r="BD33" s="208" t="n">
        <v>5180</v>
      </c>
      <c r="BE33" s="60"/>
      <c r="BF33" s="77"/>
      <c r="BG33" s="217"/>
      <c r="BH33" s="60" t="n">
        <f aca="false">BB33/BB$2*BB$5*BH$5</f>
        <v>0</v>
      </c>
      <c r="BI33" s="60" t="n">
        <f aca="false">BC33/BC$2*BC$5*BI$5</f>
        <v>0</v>
      </c>
      <c r="BJ33" s="60" t="n">
        <f aca="false">BD33/BD$2*BD$5*BJ$5</f>
        <v>386.35747219962</v>
      </c>
      <c r="BK33" s="61" t="n">
        <f aca="false">SUM(BH33+BE33,BI33+BF33,BJ33+BG33)-MIN(BH33+BE33,BI33+BF33,BJ33+BG33)</f>
        <v>386.35747219962</v>
      </c>
      <c r="BL33" s="235"/>
      <c r="BM33" s="81" t="n">
        <v>5180</v>
      </c>
      <c r="BN33" s="215" t="n">
        <v>1085</v>
      </c>
      <c r="BO33" s="125"/>
      <c r="BQ33" s="125"/>
      <c r="BR33" s="60" t="n">
        <f aca="false">BL33/BL$2*BL$5*BR$5</f>
        <v>0</v>
      </c>
      <c r="BS33" s="60" t="n">
        <f aca="false">BM33/BM$2*BM$5*BS$5</f>
        <v>316.110659072417</v>
      </c>
      <c r="BT33" s="60" t="n">
        <f aca="false">BN33/BN$2*BN$5*BT$5</f>
        <v>219.331040806969</v>
      </c>
      <c r="BU33" s="61" t="n">
        <f aca="false">SUM(BR33+BO33,BS33+BP33,BT33+BQ33)-MIN(BR33+BO33,BS33+BP33,BT33+BQ33)</f>
        <v>535.441699879386</v>
      </c>
      <c r="BW33" s="228" t="s">
        <v>141</v>
      </c>
      <c r="BX33" s="113" t="s">
        <v>155</v>
      </c>
      <c r="BY33" s="114" t="n">
        <v>2021</v>
      </c>
      <c r="BZ33" s="126" t="n">
        <f aca="false">$BT$5</f>
        <v>440.885714285714</v>
      </c>
      <c r="CA33" s="240" t="n">
        <v>450</v>
      </c>
      <c r="CB33" s="165" t="n">
        <f aca="false">$BS$5</f>
        <v>450</v>
      </c>
      <c r="CC33" s="115" t="n">
        <f aca="false">BZ33*(0.95*CA33/CB33)</f>
        <v>418.841428571428</v>
      </c>
      <c r="CD33" s="116" t="n">
        <v>2022</v>
      </c>
    </row>
    <row r="34" customFormat="false" ht="12.9" hidden="false" customHeight="true" outlineLevel="0" collapsed="false">
      <c r="A34" s="52" t="n">
        <v>27</v>
      </c>
      <c r="B34" s="147" t="s">
        <v>159</v>
      </c>
      <c r="C34" s="148" t="s">
        <v>160</v>
      </c>
      <c r="D34" s="149"/>
      <c r="E34" s="57"/>
      <c r="F34" s="57"/>
      <c r="G34" s="60"/>
      <c r="H34" s="60"/>
      <c r="I34" s="60"/>
      <c r="J34" s="60" t="n">
        <f aca="false">D34/D$2*D$5*J$5</f>
        <v>0</v>
      </c>
      <c r="K34" s="60" t="n">
        <f aca="false">E34/E$2*E$5*K$5</f>
        <v>0</v>
      </c>
      <c r="L34" s="60" t="n">
        <f aca="false">F34/F$2*F$5*L$5</f>
        <v>0</v>
      </c>
      <c r="M34" s="61" t="n">
        <f aca="false">SUM(J34+G34,K34+H34,L34+I34)-MIN(J34+G34,K34+H34,L34+I34)</f>
        <v>0</v>
      </c>
      <c r="N34" s="152"/>
      <c r="O34" s="57"/>
      <c r="P34" s="57"/>
      <c r="Q34" s="60"/>
      <c r="R34" s="60"/>
      <c r="S34" s="60"/>
      <c r="T34" s="60" t="n">
        <f aca="false">N34/N$2*N$5*T$5</f>
        <v>0</v>
      </c>
      <c r="U34" s="60" t="n">
        <f aca="false">O34/O$2*O$5*U$5</f>
        <v>0</v>
      </c>
      <c r="V34" s="60" t="n">
        <f aca="false">P34/P$2*P$5*V$5</f>
        <v>0</v>
      </c>
      <c r="W34" s="61" t="n">
        <f aca="false">SUM(T34+Q34,U34+R34,V34+S34)-MIN(T34+Q34,U34+R34,V34+S34)</f>
        <v>0</v>
      </c>
      <c r="X34" s="57"/>
      <c r="Y34" s="57"/>
      <c r="Z34" s="218"/>
      <c r="AA34" s="60"/>
      <c r="AB34" s="60"/>
      <c r="AD34" s="60" t="n">
        <f aca="false">X34/X$2*X$5*AD$5</f>
        <v>0</v>
      </c>
      <c r="AE34" s="60" t="n">
        <f aca="false">Y34/Y$2*Y$5*AE$5</f>
        <v>0</v>
      </c>
      <c r="AF34" s="60" t="n">
        <f aca="false">Z34/Z$2*Z$5*AF$5</f>
        <v>0</v>
      </c>
      <c r="AG34" s="61" t="n">
        <f aca="false">SUM(AD34+AA34,AE34+AB34,AF34+AC34)-MIN(AD34+AA34,AE34+AB34,AF34+AC34)</f>
        <v>0</v>
      </c>
      <c r="AH34" s="57"/>
      <c r="AI34" s="218"/>
      <c r="AJ34" s="219" t="n">
        <v>2862</v>
      </c>
      <c r="AK34" s="60"/>
      <c r="AL34" s="60"/>
      <c r="AM34" s="212"/>
      <c r="AN34" s="60" t="n">
        <f aca="false">AH34/AH$2*AH$5*AN$5</f>
        <v>0</v>
      </c>
      <c r="AO34" s="60" t="n">
        <f aca="false">AI34/AI$2*AI$5*AO$5</f>
        <v>0</v>
      </c>
      <c r="AP34" s="60" t="n">
        <f aca="false">AJ34/AJ$2*AJ$5*AP$5</f>
        <v>242.392978133662</v>
      </c>
      <c r="AQ34" s="61" t="n">
        <f aca="false">SUM(AN34+AK34,AO34+AL34,AP34+AM34)-MIN(AN34+AK34,AO34+AL34,AP34+AM34)</f>
        <v>242.392978133662</v>
      </c>
      <c r="AR34" s="218"/>
      <c r="AS34" s="219" t="n">
        <v>2862</v>
      </c>
      <c r="AT34" s="137" t="n">
        <v>2435</v>
      </c>
      <c r="AU34" s="60"/>
      <c r="AV34" s="77"/>
      <c r="AW34" s="217"/>
      <c r="AX34" s="60" t="n">
        <f aca="false">AR34/AR$2*AR$5*AX$5</f>
        <v>0</v>
      </c>
      <c r="AY34" s="60" t="n">
        <f aca="false">AS34/AS$2*AS$5*AY$5</f>
        <v>198.321527563905</v>
      </c>
      <c r="AZ34" s="60" t="n">
        <f aca="false">AT34/AT$2*AT$5*AZ$5</f>
        <v>262.906459731544</v>
      </c>
      <c r="BA34" s="61" t="n">
        <f aca="false">SUM(AX34+AU34,AY34+AV34,AZ34+AW34)-MIN(AX34+AU34,AY34+AV34,AZ34+AW34)</f>
        <v>461.227987295449</v>
      </c>
      <c r="BB34" s="219" t="n">
        <v>2862</v>
      </c>
      <c r="BC34" s="138" t="n">
        <v>2435</v>
      </c>
      <c r="BD34" s="208" t="n">
        <v>4408</v>
      </c>
      <c r="BE34" s="60"/>
      <c r="BF34" s="77"/>
      <c r="BG34" s="217"/>
      <c r="BH34" s="60" t="n">
        <f aca="false">BB34/BB$2*BB$5*BH$5</f>
        <v>195.14679929408</v>
      </c>
      <c r="BI34" s="60" t="n">
        <f aca="false">BC34/BC$2*BC$5*BI$5</f>
        <v>237.444090864585</v>
      </c>
      <c r="BJ34" s="60" t="n">
        <f aca="false">BD34/BD$2*BD$5*BJ$5</f>
        <v>328.77678329265</v>
      </c>
      <c r="BK34" s="61" t="n">
        <f aca="false">SUM(BH34+BE34,BI34+BF34,BJ34+BG34)-MIN(BH34+BE34,BI34+BF34,BJ34+BG34)</f>
        <v>566.220874157234</v>
      </c>
      <c r="BL34" s="138" t="n">
        <v>2435</v>
      </c>
      <c r="BM34" s="81" t="n">
        <v>4408</v>
      </c>
      <c r="BN34" s="203"/>
      <c r="BO34" s="125"/>
      <c r="BQ34" s="125"/>
      <c r="BR34" s="60" t="n">
        <f aca="false">BL34/BL$2*BL$5*BR$5</f>
        <v>223.536163060152</v>
      </c>
      <c r="BS34" s="60" t="n">
        <f aca="false">BM34/BM$2*BM$5*BS$5</f>
        <v>268.99918633035</v>
      </c>
      <c r="BT34" s="60" t="n">
        <f aca="false">BN34/BN$2*BN$5*BT$5</f>
        <v>0</v>
      </c>
      <c r="BU34" s="61" t="n">
        <f aca="false">SUM(BR34+BO34,BS34+BP34,BT34+BQ34)-MIN(BR34+BO34,BS34+BP34,BT34+BQ34)</f>
        <v>492.535349390502</v>
      </c>
    </row>
    <row r="35" customFormat="false" ht="12.9" hidden="false" customHeight="true" outlineLevel="0" collapsed="false">
      <c r="A35" s="52" t="n">
        <v>28</v>
      </c>
      <c r="B35" s="149" t="s">
        <v>161</v>
      </c>
      <c r="C35" s="149" t="s">
        <v>61</v>
      </c>
      <c r="D35" s="149"/>
      <c r="E35" s="149"/>
      <c r="F35" s="57"/>
      <c r="G35" s="60"/>
      <c r="H35" s="60"/>
      <c r="I35" s="60"/>
      <c r="J35" s="60" t="n">
        <f aca="false">D35/D$2*D$5*J$5</f>
        <v>0</v>
      </c>
      <c r="K35" s="60" t="n">
        <f aca="false">E35/E$2*E$5*K$5</f>
        <v>0</v>
      </c>
      <c r="L35" s="60" t="n">
        <f aca="false">F35/F$2*F$5*L$5</f>
        <v>0</v>
      </c>
      <c r="M35" s="61" t="n">
        <f aca="false">SUM(J35+G35,K35+H35,L35+I35)-MIN(J35+G35,K35+H35,L35+I35)</f>
        <v>0</v>
      </c>
      <c r="N35" s="150"/>
      <c r="O35" s="57"/>
      <c r="P35" s="57"/>
      <c r="Q35" s="60"/>
      <c r="R35" s="60"/>
      <c r="S35" s="60"/>
      <c r="T35" s="60" t="n">
        <f aca="false">N35/N$2*N$5*T$5</f>
        <v>0</v>
      </c>
      <c r="U35" s="60" t="n">
        <f aca="false">O35/O$2*O$5*U$5</f>
        <v>0</v>
      </c>
      <c r="V35" s="60" t="n">
        <f aca="false">P35/P$2*P$5*V$5</f>
        <v>0</v>
      </c>
      <c r="W35" s="61" t="n">
        <f aca="false">SUM(T35+Q35,U35+R35,V35+S35)-MIN(T35+Q35,U35+R35,V35+S35)</f>
        <v>0</v>
      </c>
      <c r="X35" s="57"/>
      <c r="Y35" s="57"/>
      <c r="Z35" s="197" t="n">
        <v>2209</v>
      </c>
      <c r="AA35" s="60"/>
      <c r="AB35" s="60"/>
      <c r="AD35" s="60" t="n">
        <f aca="false">X35/X$2*X$5*AD$5</f>
        <v>0</v>
      </c>
      <c r="AE35" s="60" t="n">
        <f aca="false">Y35/Y$2*Y$5*AE$5</f>
        <v>0</v>
      </c>
      <c r="AF35" s="60" t="n">
        <f aca="false">Z35/Z$2*Z$5*AF$5</f>
        <v>285.939834798828</v>
      </c>
      <c r="AG35" s="61" t="n">
        <f aca="false">SUM(AD35+AA35,AE35+AB35,AF35+AC35)-MIN(AD35+AA35,AE35+AB35,AF35+AC35)</f>
        <v>285.939834798828</v>
      </c>
      <c r="AH35" s="57"/>
      <c r="AI35" s="197" t="n">
        <v>2209</v>
      </c>
      <c r="AJ35" s="216" t="n">
        <v>3040</v>
      </c>
      <c r="AK35" s="60"/>
      <c r="AL35" s="60"/>
      <c r="AM35" s="212"/>
      <c r="AN35" s="60" t="n">
        <f aca="false">AH35/AH$2*AH$5*AN$5</f>
        <v>0</v>
      </c>
      <c r="AO35" s="60" t="n">
        <f aca="false">AI35/AI$2*AI$5*AO$5</f>
        <v>245.974180655476</v>
      </c>
      <c r="AP35" s="60" t="n">
        <f aca="false">AJ35/AJ$2*AJ$5*AP$5</f>
        <v>257.468432399138</v>
      </c>
      <c r="AQ35" s="61" t="n">
        <f aca="false">SUM(AN35+AK35,AO35+AL35,AP35+AM35)-MIN(AN35+AK35,AO35+AL35,AP35+AM35)</f>
        <v>503.442613054613</v>
      </c>
      <c r="AR35" s="197" t="n">
        <v>2209</v>
      </c>
      <c r="AS35" s="216" t="n">
        <v>3040</v>
      </c>
      <c r="AT35" s="142"/>
      <c r="AU35" s="60"/>
      <c r="AV35" s="77"/>
      <c r="AW35" s="217"/>
      <c r="AX35" s="60" t="n">
        <f aca="false">AR35/AR$2*AR$5*AX$5</f>
        <v>231.25928590461</v>
      </c>
      <c r="AY35" s="60" t="n">
        <f aca="false">AS35/AS$2*AS$5*AY$5</f>
        <v>210.655990144749</v>
      </c>
      <c r="AZ35" s="60" t="n">
        <f aca="false">AT35/AT$2*AT$5*AZ$5</f>
        <v>0</v>
      </c>
      <c r="BA35" s="61" t="n">
        <f aca="false">SUM(AX35+AU35,AY35+AV35,AZ35+AW35)-MIN(AX35+AU35,AY35+AV35,AZ35+AW35)</f>
        <v>441.915276049359</v>
      </c>
      <c r="BB35" s="216" t="n">
        <v>3040</v>
      </c>
      <c r="BC35" s="119"/>
      <c r="BD35" s="208" t="n">
        <v>2289</v>
      </c>
      <c r="BE35" s="60"/>
      <c r="BF35" s="77"/>
      <c r="BG35" s="217"/>
      <c r="BH35" s="60" t="n">
        <f aca="false">BB35/BB$2*BB$5*BH$5</f>
        <v>207.283811968554</v>
      </c>
      <c r="BI35" s="60" t="n">
        <f aca="false">BC35/BC$2*BC$5*BI$5</f>
        <v>0</v>
      </c>
      <c r="BJ35" s="60" t="n">
        <f aca="false">BD35/BD$2*BD$5*BJ$5</f>
        <v>170.728234336859</v>
      </c>
      <c r="BK35" s="61" t="n">
        <f aca="false">SUM(BH35+BE35,BI35+BF35,BJ35+BG35)-MIN(BH35+BE35,BI35+BF35,BJ35+BG35)</f>
        <v>378.012046305414</v>
      </c>
      <c r="BL35" s="119"/>
      <c r="BM35" s="81" t="n">
        <v>2289</v>
      </c>
      <c r="BN35" s="220" t="n">
        <v>1565</v>
      </c>
      <c r="BO35" s="125"/>
      <c r="BQ35" s="125"/>
      <c r="BR35" s="60" t="n">
        <f aca="false">BL35/BL$2*BL$5*BR$5</f>
        <v>0</v>
      </c>
      <c r="BS35" s="60" t="n">
        <f aca="false">BM35/BM$2*BM$5*BS$5</f>
        <v>139.686737184703</v>
      </c>
      <c r="BT35" s="60" t="n">
        <f aca="false">BN35/BN$2*BN$5*BT$5</f>
        <v>316.362284666273</v>
      </c>
      <c r="BU35" s="61" t="n">
        <f aca="false">SUM(BR35+BO35,BS35+BP35,BT35+BQ35)-MIN(BR35+BO35,BS35+BP35,BT35+BQ35)</f>
        <v>456.049021850976</v>
      </c>
      <c r="BW35" s="106" t="s">
        <v>57</v>
      </c>
      <c r="BX35" s="106"/>
      <c r="BY35" s="106"/>
      <c r="BZ35" s="106"/>
      <c r="CA35" s="106"/>
      <c r="CB35" s="106"/>
    </row>
    <row r="36" customFormat="false" ht="12.9" hidden="false" customHeight="true" outlineLevel="0" collapsed="false">
      <c r="A36" s="52" t="n">
        <v>29</v>
      </c>
      <c r="B36" s="210" t="s">
        <v>119</v>
      </c>
      <c r="C36" s="194" t="s">
        <v>33</v>
      </c>
      <c r="D36" s="204"/>
      <c r="E36" s="149"/>
      <c r="F36" s="149"/>
      <c r="G36" s="60"/>
      <c r="H36" s="60"/>
      <c r="I36" s="60"/>
      <c r="J36" s="60" t="n">
        <f aca="false">D36/D$2*D$5*J$5</f>
        <v>0</v>
      </c>
      <c r="K36" s="60" t="n">
        <f aca="false">E36/E$2*E$5*K$5</f>
        <v>0</v>
      </c>
      <c r="L36" s="60" t="n">
        <f aca="false">F36/F$2*F$5*L$5</f>
        <v>0</v>
      </c>
      <c r="M36" s="61" t="n">
        <f aca="false">SUM(J36+G36,K36+H36,L36+I36)-MIN(J36+G36,K36+H36,L36+I36)</f>
        <v>0</v>
      </c>
      <c r="N36" s="150"/>
      <c r="O36" s="149"/>
      <c r="P36" s="149"/>
      <c r="Q36" s="60"/>
      <c r="R36" s="60"/>
      <c r="S36" s="60"/>
      <c r="T36" s="60" t="n">
        <f aca="false">N36/N$2*N$5*T$5</f>
        <v>0</v>
      </c>
      <c r="U36" s="60" t="n">
        <f aca="false">O36/O$2*O$5*U$5</f>
        <v>0</v>
      </c>
      <c r="V36" s="60" t="n">
        <f aca="false">P36/P$2*P$5*V$5</f>
        <v>0</v>
      </c>
      <c r="W36" s="61" t="n">
        <f aca="false">SUM(T36+Q36,U36+R36,V36+S36)-MIN(T36+Q36,U36+R36,V36+S36)</f>
        <v>0</v>
      </c>
      <c r="X36" s="149"/>
      <c r="Y36" s="149"/>
      <c r="Z36" s="218"/>
      <c r="AA36" s="60"/>
      <c r="AB36" s="60"/>
      <c r="AD36" s="60" t="n">
        <f aca="false">X36/X$2*X$5*AD$5</f>
        <v>0</v>
      </c>
      <c r="AE36" s="60" t="n">
        <f aca="false">Y36/Y$2*Y$5*AE$5</f>
        <v>0</v>
      </c>
      <c r="AF36" s="60" t="n">
        <f aca="false">Z36/Z$2*Z$5*AF$5</f>
        <v>0</v>
      </c>
      <c r="AG36" s="61" t="n">
        <f aca="false">SUM(AD36+AA36,AE36+AB36,AF36+AC36)-MIN(AD36+AA36,AE36+AB36,AF36+AC36)</f>
        <v>0</v>
      </c>
      <c r="AH36" s="149"/>
      <c r="AI36" s="218"/>
      <c r="AJ36" s="219"/>
      <c r="AK36" s="60"/>
      <c r="AL36" s="60"/>
      <c r="AM36" s="212"/>
      <c r="AN36" s="60" t="n">
        <f aca="false">AH36/AH$2*AH$5*AN$5</f>
        <v>0</v>
      </c>
      <c r="AO36" s="60" t="n">
        <f aca="false">AI36/AI$2*AI$5*AO$5</f>
        <v>0</v>
      </c>
      <c r="AP36" s="60" t="n">
        <f aca="false">AJ36/AJ$2*AJ$5*AP$5</f>
        <v>0</v>
      </c>
      <c r="AQ36" s="61" t="n">
        <f aca="false">SUM(AN36+AK36,AO36+AL36,AP36+AM36)-MIN(AN36+AK36,AO36+AL36,AP36+AM36)</f>
        <v>0</v>
      </c>
      <c r="AR36" s="218"/>
      <c r="AS36" s="219"/>
      <c r="AT36" s="142"/>
      <c r="AU36" s="60"/>
      <c r="AV36" s="77"/>
      <c r="AW36" s="217"/>
      <c r="AX36" s="60" t="n">
        <f aca="false">AR36/AR$2*AR$5*AX$5</f>
        <v>0</v>
      </c>
      <c r="AY36" s="60" t="n">
        <f aca="false">AS36/AS$2*AS$5*AY$5</f>
        <v>0</v>
      </c>
      <c r="AZ36" s="60" t="n">
        <f aca="false">AT36/AT$2*AT$5*AZ$5</f>
        <v>0</v>
      </c>
      <c r="BA36" s="61" t="n">
        <f aca="false">SUM(AX36+AU36,AY36+AV36,AZ36+AW36)-MIN(AX36+AU36,AY36+AV36,AZ36+AW36)</f>
        <v>0</v>
      </c>
      <c r="BB36" s="219"/>
      <c r="BC36" s="235"/>
      <c r="BD36" s="208" t="n">
        <v>6959</v>
      </c>
      <c r="BE36" s="60"/>
      <c r="BF36" s="77"/>
      <c r="BG36" s="217"/>
      <c r="BH36" s="60" t="n">
        <f aca="false">BB36/BB$2*BB$5*BH$5</f>
        <v>0</v>
      </c>
      <c r="BI36" s="60" t="n">
        <f aca="false">BC36/BC$2*BC$5*BI$5</f>
        <v>0</v>
      </c>
      <c r="BJ36" s="60" t="n">
        <f aca="false">BD36/BD$2*BD$5*BJ$5</f>
        <v>519.046650393274</v>
      </c>
      <c r="BK36" s="61" t="n">
        <f aca="false">SUM(BH36+BE36,BI36+BF36,BJ36+BG36)-MIN(BH36+BE36,BI36+BF36,BJ36+BG36)</f>
        <v>519.046650393274</v>
      </c>
      <c r="BL36" s="235"/>
      <c r="BM36" s="81" t="n">
        <v>6959</v>
      </c>
      <c r="BN36" s="203"/>
      <c r="BO36" s="125"/>
      <c r="BQ36" s="125"/>
      <c r="BR36" s="60" t="n">
        <f aca="false">BL36/BL$2*BL$5*BR$5</f>
        <v>0</v>
      </c>
      <c r="BS36" s="60" t="n">
        <f aca="false">BM36/BM$2*BM$5*BS$5</f>
        <v>424.674532139951</v>
      </c>
      <c r="BT36" s="60" t="n">
        <f aca="false">BN36/BN$2*BN$5*BT$5</f>
        <v>0</v>
      </c>
      <c r="BU36" s="61" t="n">
        <f aca="false">SUM(BR36+BO36,BS36+BP36,BT36+BQ36)-MIN(BR36+BO36,BS36+BP36,BT36+BQ36)</f>
        <v>424.674532139951</v>
      </c>
      <c r="BW36" s="105" t="s">
        <v>12</v>
      </c>
      <c r="BX36" s="105" t="s">
        <v>36</v>
      </c>
      <c r="BY36" s="105" t="s">
        <v>37</v>
      </c>
      <c r="BZ36" s="106" t="s">
        <v>38</v>
      </c>
      <c r="CA36" s="106" t="s">
        <v>39</v>
      </c>
      <c r="CB36" s="106" t="s">
        <v>59</v>
      </c>
    </row>
    <row r="37" customFormat="false" ht="12.9" hidden="false" customHeight="true" outlineLevel="0" collapsed="false">
      <c r="A37" s="52" t="n">
        <v>30</v>
      </c>
      <c r="B37" s="147" t="s">
        <v>162</v>
      </c>
      <c r="C37" s="89" t="s">
        <v>43</v>
      </c>
      <c r="D37" s="57"/>
      <c r="E37" s="149"/>
      <c r="F37" s="149"/>
      <c r="G37" s="60"/>
      <c r="H37" s="60"/>
      <c r="I37" s="60"/>
      <c r="J37" s="60" t="n">
        <f aca="false">D37/D$2*D$5*J$5</f>
        <v>0</v>
      </c>
      <c r="K37" s="60" t="n">
        <f aca="false">E37/E$2*E$5*K$5</f>
        <v>0</v>
      </c>
      <c r="L37" s="60" t="n">
        <f aca="false">F37/F$2*F$5*L$5</f>
        <v>0</v>
      </c>
      <c r="M37" s="61" t="n">
        <f aca="false">SUM(J37+G37,K37+H37,L37+I37)-MIN(J37+G37,K37+H37,L37+I37)</f>
        <v>0</v>
      </c>
      <c r="N37" s="150"/>
      <c r="O37" s="149"/>
      <c r="P37" s="149"/>
      <c r="Q37" s="60"/>
      <c r="R37" s="60"/>
      <c r="S37" s="60"/>
      <c r="T37" s="60" t="n">
        <f aca="false">N37/N$2*N$5*T$5</f>
        <v>0</v>
      </c>
      <c r="U37" s="60" t="n">
        <f aca="false">O37/O$2*O$5*U$5</f>
        <v>0</v>
      </c>
      <c r="V37" s="60" t="n">
        <f aca="false">P37/P$2*P$5*V$5</f>
        <v>0</v>
      </c>
      <c r="W37" s="61" t="n">
        <f aca="false">SUM(T37+Q37,U37+R37,V37+S37)-MIN(T37+Q37,U37+R37,V37+S37)</f>
        <v>0</v>
      </c>
      <c r="X37" s="149"/>
      <c r="Y37" s="149"/>
      <c r="Z37" s="218"/>
      <c r="AA37" s="60"/>
      <c r="AB37" s="60"/>
      <c r="AD37" s="60" t="n">
        <f aca="false">X37/X$2*X$5*AD$5</f>
        <v>0</v>
      </c>
      <c r="AE37" s="60" t="n">
        <f aca="false">Y37/Y$2*Y$5*AE$5</f>
        <v>0</v>
      </c>
      <c r="AF37" s="60" t="n">
        <f aca="false">Z37/Z$2*Z$5*AF$5</f>
        <v>0</v>
      </c>
      <c r="AG37" s="61" t="n">
        <f aca="false">SUM(AD37+AA37,AE37+AB37,AF37+AC37)-MIN(AD37+AA37,AE37+AB37,AF37+AC37)</f>
        <v>0</v>
      </c>
      <c r="AH37" s="149"/>
      <c r="AI37" s="218"/>
      <c r="AJ37" s="219"/>
      <c r="AK37" s="60"/>
      <c r="AL37" s="60"/>
      <c r="AM37" s="212"/>
      <c r="AN37" s="60" t="n">
        <f aca="false">AH37/AH$2*AH$5*AN$5</f>
        <v>0</v>
      </c>
      <c r="AO37" s="60" t="n">
        <f aca="false">AI37/AI$2*AI$5*AO$5</f>
        <v>0</v>
      </c>
      <c r="AP37" s="60" t="n">
        <f aca="false">AJ37/AJ$2*AJ$5*AP$5</f>
        <v>0</v>
      </c>
      <c r="AQ37" s="61" t="n">
        <f aca="false">SUM(AN37+AK37,AO37+AL37,AP37+AM37)-MIN(AN37+AK37,AO37+AL37,AP37+AM37)</f>
        <v>0</v>
      </c>
      <c r="AR37" s="218"/>
      <c r="AS37" s="219"/>
      <c r="AT37" s="142"/>
      <c r="AU37" s="60"/>
      <c r="AV37" s="77"/>
      <c r="AW37" s="217"/>
      <c r="AX37" s="60" t="n">
        <f aca="false">AR37/AR$2*AR$5*AX$5</f>
        <v>0</v>
      </c>
      <c r="AY37" s="60" t="n">
        <f aca="false">AS37/AS$2*AS$5*AY$5</f>
        <v>0</v>
      </c>
      <c r="AZ37" s="60" t="n">
        <f aca="false">AT37/AT$2*AT$5*AZ$5</f>
        <v>0</v>
      </c>
      <c r="BA37" s="61" t="n">
        <f aca="false">SUM(AX37+AU37,AY37+AV37,AZ37+AW37)-MIN(AX37+AU37,AY37+AV37,AZ37+AW37)</f>
        <v>0</v>
      </c>
      <c r="BB37" s="219"/>
      <c r="BC37" s="235"/>
      <c r="BD37" s="208" t="n">
        <v>2823</v>
      </c>
      <c r="BE37" s="60"/>
      <c r="BF37" s="77"/>
      <c r="BG37" s="217"/>
      <c r="BH37" s="60" t="n">
        <f aca="false">BB37/BB$2*BB$5*BH$5</f>
        <v>0</v>
      </c>
      <c r="BI37" s="60" t="n">
        <f aca="false">BC37/BC$2*BC$5*BI$5</f>
        <v>0</v>
      </c>
      <c r="BJ37" s="60" t="n">
        <f aca="false">BD37/BD$2*BD$5*BJ$5</f>
        <v>210.557363710334</v>
      </c>
      <c r="BK37" s="61" t="n">
        <f aca="false">SUM(BH37+BE37,BI37+BF37,BJ37+BG37)-MIN(BH37+BE37,BI37+BF37,BJ37+BG37)</f>
        <v>210.557363710334</v>
      </c>
      <c r="BL37" s="235"/>
      <c r="BM37" s="81" t="n">
        <v>2823</v>
      </c>
      <c r="BN37" s="215" t="n">
        <v>1172</v>
      </c>
      <c r="BO37" s="125"/>
      <c r="BQ37" s="125"/>
      <c r="BR37" s="60" t="n">
        <f aca="false">BL37/BL$2*BL$5*BR$5</f>
        <v>0</v>
      </c>
      <c r="BS37" s="60" t="n">
        <f aca="false">BM37/BM$2*BM$5*BS$5</f>
        <v>172.274206672091</v>
      </c>
      <c r="BT37" s="60" t="n">
        <f aca="false">BN37/BN$2*BN$5*BT$5</f>
        <v>236.917953756468</v>
      </c>
      <c r="BU37" s="61" t="n">
        <f aca="false">SUM(BR37+BO37,BS37+BP37,BT37+BQ37)-MIN(BR37+BO37,BS37+BP37,BT37+BQ37)</f>
        <v>409.192160428559</v>
      </c>
      <c r="BW37" s="210" t="s">
        <v>63</v>
      </c>
      <c r="BX37" s="113" t="s">
        <v>163</v>
      </c>
      <c r="BY37" s="114" t="n">
        <v>2013</v>
      </c>
      <c r="BZ37" s="115" t="n">
        <v>400.507877280265</v>
      </c>
      <c r="CA37" s="115" t="n">
        <v>887.33</v>
      </c>
      <c r="CB37" s="115" t="n">
        <f aca="false">(CA37-860)/1000*BZ37</f>
        <v>10.9458802860697</v>
      </c>
    </row>
    <row r="38" customFormat="false" ht="12.9" hidden="false" customHeight="true" outlineLevel="0" collapsed="false">
      <c r="A38" s="52" t="n">
        <v>31</v>
      </c>
      <c r="B38" s="149" t="s">
        <v>97</v>
      </c>
      <c r="C38" s="57" t="s">
        <v>43</v>
      </c>
      <c r="D38" s="57"/>
      <c r="E38" s="149"/>
      <c r="F38" s="57"/>
      <c r="G38" s="60"/>
      <c r="H38" s="60"/>
      <c r="I38" s="60"/>
      <c r="J38" s="60" t="n">
        <f aca="false">D38/D$2*D$5*J$5</f>
        <v>0</v>
      </c>
      <c r="K38" s="60" t="n">
        <f aca="false">E38/E$2*E$5*K$5</f>
        <v>0</v>
      </c>
      <c r="L38" s="60" t="n">
        <f aca="false">F38/F$2*F$5*L$5</f>
        <v>0</v>
      </c>
      <c r="M38" s="61" t="n">
        <f aca="false">SUM(J38+G38,K38+H38,L38+I38)-MIN(J38+G38,K38+H38,L38+I38)</f>
        <v>0</v>
      </c>
      <c r="N38" s="150"/>
      <c r="O38" s="57"/>
      <c r="P38" s="57" t="n">
        <v>2473</v>
      </c>
      <c r="Q38" s="60"/>
      <c r="R38" s="60"/>
      <c r="S38" s="60"/>
      <c r="T38" s="60" t="n">
        <f aca="false">N38/N$2*N$5*T$5</f>
        <v>0</v>
      </c>
      <c r="U38" s="60" t="n">
        <f aca="false">O38/O$2*O$5*U$5</f>
        <v>0</v>
      </c>
      <c r="V38" s="60" t="n">
        <f aca="false">P38/P$2*P$5*V$5</f>
        <v>148.01937098705</v>
      </c>
      <c r="W38" s="61" t="n">
        <f aca="false">SUM(T38+Q38,U38+R38,V38+S38)-MIN(T38+Q38,U38+R38,V38+S38)</f>
        <v>148.01937098705</v>
      </c>
      <c r="X38" s="57"/>
      <c r="Y38" s="57" t="n">
        <v>2473</v>
      </c>
      <c r="Z38" s="197" t="n">
        <v>2676</v>
      </c>
      <c r="AA38" s="60"/>
      <c r="AB38" s="60"/>
      <c r="AD38" s="60" t="n">
        <f aca="false">X38/X$2*X$5*AD$5</f>
        <v>0</v>
      </c>
      <c r="AE38" s="60" t="n">
        <f aca="false">Y38/Y$2*Y$5*AE$5</f>
        <v>121.106758080313</v>
      </c>
      <c r="AF38" s="60" t="n">
        <f aca="false">Z38/Z$2*Z$5*AF$5</f>
        <v>346.389768185452</v>
      </c>
      <c r="AG38" s="61" t="n">
        <f aca="false">SUM(AD38+AA38,AE38+AB38,AF38+AC38)-MIN(AD38+AA38,AE38+AB38,AF38+AC38)</f>
        <v>467.496526265765</v>
      </c>
      <c r="AH38" s="57" t="n">
        <v>2473</v>
      </c>
      <c r="AI38" s="197" t="n">
        <v>2676</v>
      </c>
      <c r="AJ38" s="216"/>
      <c r="AK38" s="60"/>
      <c r="AL38" s="60"/>
      <c r="AM38" s="212"/>
      <c r="AN38" s="60" t="n">
        <f aca="false">AH38/AH$2*AH$5*AN$5</f>
        <v>114.378604853629</v>
      </c>
      <c r="AO38" s="60" t="n">
        <f aca="false">AI38/AI$2*AI$5*AO$5</f>
        <v>297.975059952038</v>
      </c>
      <c r="AP38" s="60" t="n">
        <f aca="false">AJ38/AJ$2*AJ$5*AP$5</f>
        <v>0</v>
      </c>
      <c r="AQ38" s="61" t="n">
        <f aca="false">SUM(AN38+AK38,AO38+AL38,AP38+AM38)-MIN(AN38+AK38,AO38+AL38,AP38+AM38)</f>
        <v>412.353664805668</v>
      </c>
      <c r="AR38" s="197" t="n">
        <v>2676</v>
      </c>
      <c r="AS38" s="216"/>
      <c r="AT38" s="91" t="n">
        <v>1839</v>
      </c>
      <c r="AU38" s="60"/>
      <c r="AV38" s="77"/>
      <c r="AW38" s="217"/>
      <c r="AX38" s="60" t="n">
        <f aca="false">AR38/AR$2*AR$5*AX$5</f>
        <v>280.149320543565</v>
      </c>
      <c r="AY38" s="60" t="n">
        <f aca="false">AS38/AS$2*AS$5*AY$5</f>
        <v>0</v>
      </c>
      <c r="AZ38" s="60" t="n">
        <f aca="false">AT38/AT$2*AT$5*AZ$5</f>
        <v>198.556459731544</v>
      </c>
      <c r="BA38" s="61" t="n">
        <f aca="false">SUM(AX38+AU38,AY38+AV38,AZ38+AW38)-MIN(AX38+AU38,AY38+AV38,AZ38+AW38)</f>
        <v>478.705780275109</v>
      </c>
      <c r="BB38" s="197"/>
      <c r="BC38" s="103" t="n">
        <v>1839</v>
      </c>
      <c r="BD38" s="243"/>
      <c r="BE38" s="60"/>
      <c r="BF38" s="77"/>
      <c r="BG38" s="217"/>
      <c r="BH38" s="60" t="n">
        <f aca="false">BB38/BB$2*BB$5*BH$5</f>
        <v>0</v>
      </c>
      <c r="BI38" s="60" t="n">
        <f aca="false">BC38/BC$2*BC$5*BI$5</f>
        <v>179.326358562616</v>
      </c>
      <c r="BJ38" s="60" t="n">
        <f aca="false">BD38/BD$2*BD$5*BJ$5</f>
        <v>0</v>
      </c>
      <c r="BK38" s="61" t="n">
        <f aca="false">SUM(BH38+BE38,BI38+BF38,BJ38+BG38)-MIN(BH38+BE38,BI38+BF38,BJ38+BG38)</f>
        <v>179.326358562616</v>
      </c>
      <c r="BL38" s="103" t="n">
        <v>1839</v>
      </c>
      <c r="BM38" s="244"/>
      <c r="BN38" s="215" t="n">
        <v>1129</v>
      </c>
      <c r="BO38" s="125"/>
      <c r="BQ38" s="125"/>
      <c r="BR38" s="60" t="n">
        <f aca="false">BL38/BL$2*BL$5*BR$5</f>
        <v>168.822588857339</v>
      </c>
      <c r="BS38" s="60" t="n">
        <f aca="false">BM38/BM$2*BM$5*BS$5</f>
        <v>0</v>
      </c>
      <c r="BT38" s="60" t="n">
        <f aca="false">BN38/BN$2*BN$5*BT$5</f>
        <v>228.225571494072</v>
      </c>
      <c r="BU38" s="61" t="n">
        <f aca="false">SUM(BR38+BO38,BS38+BP38,BT38+BQ38)-MIN(BR38+BO38,BS38+BP38,BT38+BQ38)</f>
        <v>397.048160351411</v>
      </c>
      <c r="BW38" s="113" t="s">
        <v>50</v>
      </c>
      <c r="BX38" s="113" t="s">
        <v>164</v>
      </c>
      <c r="BY38" s="114" t="n">
        <v>2013</v>
      </c>
      <c r="BZ38" s="115" t="n">
        <v>400.507877280265</v>
      </c>
      <c r="CA38" s="115" t="n">
        <v>884.16</v>
      </c>
      <c r="CB38" s="115" t="n">
        <f aca="false">(CA38-860)/1000*BZ38</f>
        <v>9.67627031509119</v>
      </c>
    </row>
    <row r="39" customFormat="false" ht="12.9" hidden="false" customHeight="true" outlineLevel="0" collapsed="false">
      <c r="A39" s="52" t="n">
        <v>32</v>
      </c>
      <c r="B39" s="210" t="s">
        <v>47</v>
      </c>
      <c r="C39" s="54" t="s">
        <v>43</v>
      </c>
      <c r="D39" s="234" t="n">
        <v>5140</v>
      </c>
      <c r="E39" s="245" t="n">
        <v>5160</v>
      </c>
      <c r="F39" s="204" t="n">
        <v>9749</v>
      </c>
      <c r="G39" s="196"/>
      <c r="H39" s="196"/>
      <c r="I39" s="196"/>
      <c r="J39" s="60" t="n">
        <f aca="false">D39/D$2*D$5*J$5</f>
        <v>301.893311221669</v>
      </c>
      <c r="K39" s="60" t="n">
        <f aca="false">E39/E$2*E$5*K$5</f>
        <v>314.335995668065</v>
      </c>
      <c r="L39" s="60" t="n">
        <f aca="false">F39/F$2*F$5*L$5</f>
        <v>490.078603418335</v>
      </c>
      <c r="M39" s="61" t="n">
        <f aca="false">SUM(J39+G39,K39+H39,L39+I39)-MIN(J39+G39,K39+H39,L39+I39)</f>
        <v>804.4145990864</v>
      </c>
      <c r="N39" s="246" t="n">
        <v>5160</v>
      </c>
      <c r="O39" s="204" t="n">
        <v>9749</v>
      </c>
      <c r="P39" s="204" t="n">
        <v>7513</v>
      </c>
      <c r="Q39" s="196"/>
      <c r="R39" s="196"/>
      <c r="S39" s="196"/>
      <c r="T39" s="60" t="n">
        <f aca="false">N39/N$2*N$5*T$5</f>
        <v>296.872884797617</v>
      </c>
      <c r="U39" s="60" t="n">
        <f aca="false">O39/O$2*O$5*U$5</f>
        <v>400.973402796819</v>
      </c>
      <c r="V39" s="60" t="n">
        <f aca="false">P39/P$2*P$5*V$5</f>
        <v>449.684405267167</v>
      </c>
      <c r="W39" s="61" t="n">
        <f aca="false">SUM(T39+Q39,U39+R39,V39+S39)-MIN(T39+Q39,U39+R39,V39+S39)</f>
        <v>850.657808063987</v>
      </c>
      <c r="X39" s="204" t="n">
        <v>9749</v>
      </c>
      <c r="Y39" s="204" t="n">
        <v>7513</v>
      </c>
      <c r="Z39" s="205" t="n">
        <v>2936</v>
      </c>
      <c r="AA39" s="196"/>
      <c r="AB39" s="196"/>
      <c r="AD39" s="60" t="n">
        <f aca="false">X39/X$2*X$5*AD$5</f>
        <v>378.69710264144</v>
      </c>
      <c r="AE39" s="60" t="n">
        <f aca="false">Y39/Y$2*Y$5*AE$5</f>
        <v>367.9236043095</v>
      </c>
      <c r="AF39" s="60" t="n">
        <f aca="false">Z39/Z$2*Z$5*AF$5</f>
        <v>380.044977351452</v>
      </c>
      <c r="AG39" s="61" t="n">
        <f aca="false">SUM(AD39+AA39,AE39+AB39,AF39+AC39)-MIN(AD39+AA39,AE39+AB39,AF39+AC39)</f>
        <v>758.742079992893</v>
      </c>
      <c r="AH39" s="204" t="n">
        <v>7513</v>
      </c>
      <c r="AI39" s="205" t="n">
        <v>2936</v>
      </c>
      <c r="AJ39" s="206" t="n">
        <v>6015</v>
      </c>
      <c r="AK39" s="196"/>
      <c r="AL39" s="196"/>
      <c r="AM39" s="212"/>
      <c r="AN39" s="60" t="n">
        <f aca="false">AH39/AH$2*AH$5*AN$5</f>
        <v>347.483404070084</v>
      </c>
      <c r="AO39" s="60" t="n">
        <f aca="false">AI39/AI$2*AI$5*AO$5</f>
        <v>326.926298960831</v>
      </c>
      <c r="AP39" s="60" t="n">
        <f aca="false">AJ39/AJ$2*AJ$5*AP$5</f>
        <v>509.431783184478</v>
      </c>
      <c r="AQ39" s="61" t="n">
        <f aca="false">SUM(AN39+AK39,AO39+AL39,AP39+AM39)-MIN(AN39+AK39,AO39+AL39,AP39+AM39)</f>
        <v>856.915187254562</v>
      </c>
      <c r="AR39" s="205" t="n">
        <v>2936</v>
      </c>
      <c r="AS39" s="206" t="n">
        <v>6015</v>
      </c>
      <c r="AT39" s="118"/>
      <c r="AU39" s="196"/>
      <c r="AV39" s="196"/>
      <c r="AW39" s="102"/>
      <c r="AX39" s="60" t="n">
        <f aca="false">AR39/AR$2*AR$5*AX$5</f>
        <v>307.368611777245</v>
      </c>
      <c r="AY39" s="60" t="n">
        <f aca="false">AS39/AS$2*AS$5*AY$5</f>
        <v>416.807822605482</v>
      </c>
      <c r="AZ39" s="117" t="n">
        <f aca="false">$CC$20</f>
        <v>433.252371090305</v>
      </c>
      <c r="BA39" s="61" t="n">
        <f aca="false">SUM(AX39+AU39,AY39+AV39,AZ39+AW36)-MIN(AX39+AU39,AY39+AV39,AZ39+AW36)</f>
        <v>850.060193695787</v>
      </c>
      <c r="BB39" s="206" t="n">
        <v>6015</v>
      </c>
      <c r="BC39" s="119"/>
      <c r="BD39" s="247"/>
      <c r="BE39" s="196"/>
      <c r="BF39" s="213"/>
      <c r="BG39" s="217"/>
      <c r="BH39" s="60" t="n">
        <f aca="false">BB39/BB$2*BB$5*BH$5</f>
        <v>410.135568746992</v>
      </c>
      <c r="BI39" s="117" t="n">
        <f aca="false">$CC$26</f>
        <v>391.292079599367</v>
      </c>
      <c r="BJ39" s="60" t="n">
        <f aca="false">BD39/BD$2*BD$5*BJ$5</f>
        <v>0</v>
      </c>
      <c r="BK39" s="61" t="n">
        <f aca="false">SUM(BH39+BE39,BI39+BF39,BJ39+BG39)-MIN(BH39+BE39,BI39+BF39,BJ39+BG39)</f>
        <v>801.427648346359</v>
      </c>
      <c r="BM39" s="156"/>
      <c r="BN39" s="203"/>
      <c r="BO39" s="125"/>
      <c r="BQ39" s="125"/>
      <c r="BR39" s="117" t="n">
        <f aca="false">$CC$30</f>
        <v>368.372738992918</v>
      </c>
      <c r="BS39" s="60" t="n">
        <f aca="false">BM39/BM$2*BM$5*BS$5</f>
        <v>0</v>
      </c>
      <c r="BT39" s="60" t="n">
        <f aca="false">BN39/BN$2*BN$5*BT$5</f>
        <v>0</v>
      </c>
      <c r="BU39" s="61" t="n">
        <f aca="false">SUM(BR39+BO39,BS39+BP39,BT39+BQ39)-MIN(BR39+BO39,BS39+BP39,BT39+BQ39)</f>
        <v>368.372738992918</v>
      </c>
      <c r="BW39" s="248" t="s">
        <v>48</v>
      </c>
      <c r="BX39" s="113" t="s">
        <v>45</v>
      </c>
      <c r="BY39" s="114" t="n">
        <v>2014</v>
      </c>
      <c r="BZ39" s="115" t="n">
        <v>424.475429809124</v>
      </c>
      <c r="CA39" s="115" t="n">
        <v>863.4</v>
      </c>
      <c r="CB39" s="115" t="n">
        <f aca="false">(CA39-860)/1000*BZ39</f>
        <v>1.44321646135101</v>
      </c>
    </row>
    <row r="40" customFormat="false" ht="12.9" hidden="false" customHeight="true" outlineLevel="0" collapsed="false">
      <c r="A40" s="52" t="n">
        <v>33</v>
      </c>
      <c r="B40" s="194" t="s">
        <v>50</v>
      </c>
      <c r="C40" s="194" t="s">
        <v>31</v>
      </c>
      <c r="D40" s="57"/>
      <c r="E40" s="57"/>
      <c r="F40" s="57"/>
      <c r="G40" s="60" t="n">
        <f aca="false">$CB$38</f>
        <v>9.67627031509119</v>
      </c>
      <c r="H40" s="60"/>
      <c r="I40" s="60"/>
      <c r="J40" s="60" t="n">
        <f aca="false">D40/D$2*D$5*J$5</f>
        <v>0</v>
      </c>
      <c r="K40" s="60" t="n">
        <f aca="false">E40/E$2*E$5*K$5</f>
        <v>0</v>
      </c>
      <c r="L40" s="60" t="n">
        <f aca="false">F40/F$2*F$5*L$5</f>
        <v>0</v>
      </c>
      <c r="M40" s="61" t="n">
        <f aca="false">SUM(J40+G40,K40+H40,L40+I40)-MIN(J40+G40,K40+H40,L40+I40)</f>
        <v>9.67627031509119</v>
      </c>
      <c r="N40" s="152"/>
      <c r="O40" s="57"/>
      <c r="P40" s="249"/>
      <c r="Q40" s="60"/>
      <c r="R40" s="60"/>
      <c r="S40" s="60"/>
      <c r="T40" s="60" t="n">
        <f aca="false">N40/N$2*N$5*T$5</f>
        <v>0</v>
      </c>
      <c r="U40" s="60" t="n">
        <f aca="false">O40/O$2*O$5*U$5</f>
        <v>0</v>
      </c>
      <c r="V40" s="60" t="n">
        <f aca="false">P40/P$2*P$5*V$5</f>
        <v>0</v>
      </c>
      <c r="W40" s="61" t="n">
        <f aca="false">SUM(T40+Q40,U40+R40,V40+S40)-MIN(T40+Q40,U40+R40,V40+S40)</f>
        <v>0</v>
      </c>
      <c r="X40" s="57"/>
      <c r="Y40" s="57"/>
      <c r="Z40" s="238"/>
      <c r="AA40" s="60"/>
      <c r="AB40" s="60"/>
      <c r="AD40" s="60" t="n">
        <f aca="false">X40/X$2*X$5*AD$5</f>
        <v>0</v>
      </c>
      <c r="AE40" s="60" t="n">
        <f aca="false">Y40/Y$2*Y$5*AE$5</f>
        <v>0</v>
      </c>
      <c r="AF40" s="60" t="n">
        <f aca="false">Z40/Z$2*Z$5*AF$5</f>
        <v>0</v>
      </c>
      <c r="AG40" s="61" t="n">
        <f aca="false">SUM(AD40+AA40,AE40+AB40,AF40+AC40)-MIN(AD40+AA40,AE40+AB40,AF40+AC40)</f>
        <v>0</v>
      </c>
      <c r="AH40" s="57"/>
      <c r="AI40" s="238"/>
      <c r="AJ40" s="235"/>
      <c r="AK40" s="60"/>
      <c r="AL40" s="60"/>
      <c r="AM40" s="212"/>
      <c r="AN40" s="60" t="n">
        <f aca="false">AH40/AH$2*AH$5*AN$5</f>
        <v>0</v>
      </c>
      <c r="AO40" s="60" t="n">
        <f aca="false">AI40/AI$2*AI$5*AO$5</f>
        <v>0</v>
      </c>
      <c r="AP40" s="60" t="n">
        <f aca="false">AJ40/AJ$2*AJ$5*AP$5</f>
        <v>0</v>
      </c>
      <c r="AQ40" s="61" t="n">
        <f aca="false">SUM(AN40+AK40,AO40+AL40,AP40+AM40)-MIN(AN40+AK40,AO40+AL40,AP40+AM40)</f>
        <v>0</v>
      </c>
      <c r="AR40" s="238"/>
      <c r="AS40" s="235"/>
      <c r="AT40" s="118"/>
      <c r="AU40" s="60"/>
      <c r="AV40" s="77"/>
      <c r="AW40" s="217"/>
      <c r="AX40" s="60" t="n">
        <f aca="false">AR40/AR$2*AR$5*AX$5</f>
        <v>0</v>
      </c>
      <c r="AY40" s="60" t="n">
        <f aca="false">AS40/AS$2*AS$5*AY$5</f>
        <v>0</v>
      </c>
      <c r="AZ40" s="60" t="n">
        <f aca="false">AT40/AT$2*AT$5*AZ$5</f>
        <v>0</v>
      </c>
      <c r="BA40" s="61" t="n">
        <f aca="false">SUM(AX40+AU40,AY40+AV40,AZ40+AW40)-MIN(AX40+AU40,AY40+AV40,AZ40+AW40)</f>
        <v>0</v>
      </c>
      <c r="BB40" s="238"/>
      <c r="BC40" s="235"/>
      <c r="BD40" s="247"/>
      <c r="BE40" s="60"/>
      <c r="BF40" s="77"/>
      <c r="BG40" s="217"/>
      <c r="BH40" s="60" t="n">
        <f aca="false">BB40/BB$2*BB$5*BH$5</f>
        <v>0</v>
      </c>
      <c r="BI40" s="60" t="n">
        <f aca="false">BC40/BC$2*BC$5*BI$5</f>
        <v>0</v>
      </c>
      <c r="BJ40" s="60" t="n">
        <f aca="false">BD40/BD$2*BD$5*BJ$5</f>
        <v>0</v>
      </c>
      <c r="BK40" s="61" t="n">
        <f aca="false">SUM(BH40+BE40,BI40+BF40,BJ40+BG40)-MIN(BH40+BE40,BI40+BF40,BJ40+BG40)</f>
        <v>0</v>
      </c>
      <c r="BL40" s="235"/>
      <c r="BM40" s="156"/>
      <c r="BN40" s="249" t="n">
        <v>1801</v>
      </c>
      <c r="BO40" s="125"/>
      <c r="BQ40" s="125"/>
      <c r="BR40" s="60" t="n">
        <f aca="false">BL40/BL$2*BL$5*BR$5</f>
        <v>0</v>
      </c>
      <c r="BS40" s="60" t="n">
        <f aca="false">BM40/BM$2*BM$5*BS$5</f>
        <v>0</v>
      </c>
      <c r="BT40" s="60" t="n">
        <f aca="false">BN40/BN$2*BN$5*BT$5</f>
        <v>364.069312897098</v>
      </c>
      <c r="BU40" s="61" t="n">
        <f aca="false">SUM(BR40+BO40,BS40+BP40,BT40+BQ40)-MIN(BR40+BO40,BS40+BP40,BT40+BQ40)</f>
        <v>364.069312897098</v>
      </c>
      <c r="BW40" s="112" t="s">
        <v>55</v>
      </c>
      <c r="BX40" s="168" t="s">
        <v>146</v>
      </c>
      <c r="BY40" s="114" t="n">
        <v>2015</v>
      </c>
      <c r="BZ40" s="115" t="n">
        <v>517.777168448953</v>
      </c>
      <c r="CA40" s="115" t="n">
        <v>939.07</v>
      </c>
      <c r="CB40" s="115" t="n">
        <f aca="false">(CA40-860)/1000*BZ40</f>
        <v>40.9406407092587</v>
      </c>
    </row>
    <row r="41" customFormat="false" ht="12.9" hidden="false" customHeight="true" outlineLevel="0" collapsed="false">
      <c r="A41" s="52" t="n">
        <v>34</v>
      </c>
      <c r="B41" s="250" t="s">
        <v>75</v>
      </c>
      <c r="D41" s="57"/>
      <c r="E41" s="57"/>
      <c r="F41" s="57"/>
      <c r="G41" s="60"/>
      <c r="H41" s="60"/>
      <c r="I41" s="60"/>
      <c r="J41" s="60" t="n">
        <f aca="false">D41/D$2*D$5*J$5</f>
        <v>0</v>
      </c>
      <c r="K41" s="60" t="n">
        <f aca="false">E41/E$2*E$5*K$5</f>
        <v>0</v>
      </c>
      <c r="L41" s="60" t="n">
        <f aca="false">F41/F$2*F$5*L$5</f>
        <v>0</v>
      </c>
      <c r="M41" s="61" t="n">
        <f aca="false">SUM(J41+G41,K41+H41,L41+I41)-MIN(J41+G41,K41+H41,L41+I41)</f>
        <v>0</v>
      </c>
      <c r="N41" s="152"/>
      <c r="O41" s="57"/>
      <c r="P41" s="57"/>
      <c r="Q41" s="60"/>
      <c r="R41" s="60"/>
      <c r="S41" s="60"/>
      <c r="T41" s="60" t="n">
        <f aca="false">N41/N$2*N$5*T$5</f>
        <v>0</v>
      </c>
      <c r="U41" s="60" t="n">
        <f aca="false">O41/O$2*O$5*U$5</f>
        <v>0</v>
      </c>
      <c r="V41" s="60" t="n">
        <f aca="false">P41/P$2*P$5*V$5</f>
        <v>0</v>
      </c>
      <c r="W41" s="61" t="n">
        <f aca="false">SUM(T41+Q41,U41+R41,V41+S41)-MIN(T41+Q41,U41+R41,V41+S41)</f>
        <v>0</v>
      </c>
      <c r="X41" s="57"/>
      <c r="Y41" s="57"/>
      <c r="Z41" s="251"/>
      <c r="AA41" s="60"/>
      <c r="AB41" s="60"/>
      <c r="AD41" s="60" t="n">
        <f aca="false">X41/X$2*X$5*AD$5</f>
        <v>0</v>
      </c>
      <c r="AE41" s="60" t="n">
        <f aca="false">Y41/Y$2*Y$5*AE$5</f>
        <v>0</v>
      </c>
      <c r="AF41" s="60" t="n">
        <f aca="false">Z41/Z$2*Z$5*AF$5</f>
        <v>0</v>
      </c>
      <c r="AG41" s="61" t="n">
        <f aca="false">SUM(AD41+AA41,AE41+AB41,AF41+AC41)-MIN(AD41+AA41,AE41+AB41,AF41+AC41)</f>
        <v>0</v>
      </c>
      <c r="AH41" s="57"/>
      <c r="AI41" s="251"/>
      <c r="AJ41" s="235"/>
      <c r="AK41" s="60"/>
      <c r="AL41" s="60"/>
      <c r="AM41" s="212"/>
      <c r="AN41" s="60" t="n">
        <f aca="false">AH41/AH$2*AH$5*AN$5</f>
        <v>0</v>
      </c>
      <c r="AO41" s="60" t="n">
        <f aca="false">AI41/AI$2*AI$5*AO$5</f>
        <v>0</v>
      </c>
      <c r="AP41" s="60" t="n">
        <f aca="false">AJ41/AJ$2*AJ$5*AP$5</f>
        <v>0</v>
      </c>
      <c r="AQ41" s="61" t="n">
        <f aca="false">SUM(AN41+AK41,AO41+AL41,AP41+AM41)-MIN(AN41+AK41,AO41+AL41,AP41+AM41)</f>
        <v>0</v>
      </c>
      <c r="AR41" s="251"/>
      <c r="AS41" s="235"/>
      <c r="AT41" s="118"/>
      <c r="AU41" s="60"/>
      <c r="AV41" s="77"/>
      <c r="AW41" s="217"/>
      <c r="AX41" s="60" t="n">
        <f aca="false">AR41/AR$2*AR$5*AX$5</f>
        <v>0</v>
      </c>
      <c r="AY41" s="60" t="n">
        <f aca="false">AS41/AS$2*AS$5*AY$5</f>
        <v>0</v>
      </c>
      <c r="AZ41" s="60" t="n">
        <f aca="false">AT41/AT$2*AT$5*AZ$5</f>
        <v>0</v>
      </c>
      <c r="BA41" s="61" t="n">
        <f aca="false">SUM(AX41+AU41,AY41+AV41,AZ41+AW41)-MIN(AX41+AU41,AY41+AV41,AZ41+AW41)</f>
        <v>0</v>
      </c>
      <c r="BB41" s="251"/>
      <c r="BC41" s="235"/>
      <c r="BD41" s="252"/>
      <c r="BE41" s="60"/>
      <c r="BF41" s="77"/>
      <c r="BG41" s="217"/>
      <c r="BH41" s="60" t="n">
        <f aca="false">BB41/BB$2*BB$5*BH$5</f>
        <v>0</v>
      </c>
      <c r="BI41" s="60" t="n">
        <f aca="false">BC41/BC$2*BC$5*BI$5</f>
        <v>0</v>
      </c>
      <c r="BJ41" s="60" t="n">
        <f aca="false">BD41/BD$2*BD$5*BJ$5</f>
        <v>0</v>
      </c>
      <c r="BK41" s="61" t="n">
        <f aca="false">SUM(BH41+BE41,BI41+BF41,BJ41+BG41)-MIN(BH41+BE41,BI41+BF41,BJ41+BG41)</f>
        <v>0</v>
      </c>
      <c r="BL41" s="235"/>
      <c r="BM41" s="125"/>
      <c r="BN41" s="215" t="n">
        <v>1622</v>
      </c>
      <c r="BO41" s="125"/>
      <c r="BQ41" s="125"/>
      <c r="BR41" s="60" t="n">
        <f aca="false">BL41/BL$2*BL$5*BR$5</f>
        <v>0</v>
      </c>
      <c r="BS41" s="60" t="n">
        <f aca="false">BM41/BM$2*BM$5*BS$5</f>
        <v>0</v>
      </c>
      <c r="BT41" s="60" t="n">
        <f aca="false">BN41/BN$2*BN$5*BT$5</f>
        <v>327.884744874566</v>
      </c>
      <c r="BU41" s="61" t="n">
        <f aca="false">SUM(BR41+BO41,BS41+BP41,BT41+BQ41)-MIN(BR41+BO41,BS41+BP41,BT41+BQ41)</f>
        <v>327.884744874566</v>
      </c>
      <c r="BW41" s="113" t="s">
        <v>165</v>
      </c>
      <c r="BX41" s="113" t="s">
        <v>163</v>
      </c>
      <c r="BY41" s="114" t="n">
        <v>2015</v>
      </c>
      <c r="BZ41" s="115" t="n">
        <v>517.777168448954</v>
      </c>
      <c r="CA41" s="140" t="n">
        <v>935.73</v>
      </c>
      <c r="CB41" s="115" t="n">
        <f aca="false">(CA41-860)/1000*BZ41</f>
        <v>39.2112649666393</v>
      </c>
    </row>
    <row r="42" customFormat="false" ht="12.9" hidden="false" customHeight="true" outlineLevel="0" collapsed="false">
      <c r="A42" s="52" t="n">
        <v>35</v>
      </c>
      <c r="B42" s="147" t="s">
        <v>102</v>
      </c>
      <c r="C42" s="149" t="s">
        <v>31</v>
      </c>
      <c r="D42" s="149"/>
      <c r="E42" s="149"/>
      <c r="F42" s="57"/>
      <c r="G42" s="60"/>
      <c r="H42" s="60"/>
      <c r="I42" s="60"/>
      <c r="J42" s="60" t="n">
        <f aca="false">D42/D$2*D$5*J$5</f>
        <v>0</v>
      </c>
      <c r="K42" s="60" t="n">
        <f aca="false">E42/E$2*E$5*K$5</f>
        <v>0</v>
      </c>
      <c r="L42" s="60" t="n">
        <f aca="false">F42/F$2*F$5*L$5</f>
        <v>0</v>
      </c>
      <c r="M42" s="61" t="n">
        <f aca="false">SUM(J42+G42,K42+H42,L42+I42)-MIN(J42+G42,K42+H42,L42+I42)</f>
        <v>0</v>
      </c>
      <c r="N42" s="150"/>
      <c r="O42" s="57"/>
      <c r="P42" s="57"/>
      <c r="Q42" s="60"/>
      <c r="R42" s="60"/>
      <c r="S42" s="60"/>
      <c r="T42" s="60" t="n">
        <f aca="false">N42/N$2*N$5*T$5</f>
        <v>0</v>
      </c>
      <c r="U42" s="60" t="n">
        <f aca="false">O42/O$2*O$5*U$5</f>
        <v>0</v>
      </c>
      <c r="V42" s="60" t="n">
        <f aca="false">P42/P$2*P$5*V$5</f>
        <v>0</v>
      </c>
      <c r="W42" s="61" t="n">
        <f aca="false">SUM(T42+Q42,U42+R42,V42+S42)-MIN(T42+Q42,U42+R42,V42+S42)</f>
        <v>0</v>
      </c>
      <c r="X42" s="57"/>
      <c r="Y42" s="57"/>
      <c r="Z42" s="218"/>
      <c r="AA42" s="60"/>
      <c r="AB42" s="60"/>
      <c r="AD42" s="60" t="n">
        <f aca="false">X42/X$2*X$5*AD$5</f>
        <v>0</v>
      </c>
      <c r="AE42" s="60" t="n">
        <f aca="false">Y42/Y$2*Y$5*AE$5</f>
        <v>0</v>
      </c>
      <c r="AF42" s="60" t="n">
        <f aca="false">Z42/Z$2*Z$5*AF$5</f>
        <v>0</v>
      </c>
      <c r="AG42" s="61" t="n">
        <f aca="false">SUM(AD42+AA42,AE42+AB42,AF42+AC42)-MIN(AD42+AA42,AE42+AB42,AF42+AC42)</f>
        <v>0</v>
      </c>
      <c r="AH42" s="57"/>
      <c r="AI42" s="218"/>
      <c r="AJ42" s="219"/>
      <c r="AK42" s="60"/>
      <c r="AL42" s="60"/>
      <c r="AM42" s="212"/>
      <c r="AN42" s="60" t="n">
        <f aca="false">AH42/AH$2*AH$5*AN$5</f>
        <v>0</v>
      </c>
      <c r="AO42" s="60" t="n">
        <f aca="false">AI42/AI$2*AI$5*AO$5</f>
        <v>0</v>
      </c>
      <c r="AP42" s="60" t="n">
        <f aca="false">AJ42/AJ$2*AJ$5*AP$5</f>
        <v>0</v>
      </c>
      <c r="AQ42" s="61" t="n">
        <f aca="false">SUM(AN42+AK42,AO42+AL42,AP42+AM42)-MIN(AN42+AK42,AO42+AL42,AP42+AM42)</f>
        <v>0</v>
      </c>
      <c r="AR42" s="218"/>
      <c r="AS42" s="219"/>
      <c r="AT42" s="118"/>
      <c r="AU42" s="60"/>
      <c r="AV42" s="77"/>
      <c r="AW42" s="217"/>
      <c r="AX42" s="60" t="n">
        <f aca="false">AR42/AR$2*AR$5*AX$5</f>
        <v>0</v>
      </c>
      <c r="AY42" s="60" t="n">
        <f aca="false">AS42/AS$2*AS$5*AY$5</f>
        <v>0</v>
      </c>
      <c r="AZ42" s="60" t="n">
        <f aca="false">AT42/AT$2*AT$5*AZ$5</f>
        <v>0</v>
      </c>
      <c r="BA42" s="61" t="n">
        <f aca="false">SUM(AX42+AU42,AY42+AV42,AZ42+AW42)-MIN(AX42+AU42,AY42+AV42,AZ42+AW42)</f>
        <v>0</v>
      </c>
      <c r="BB42" s="219"/>
      <c r="BC42" s="235"/>
      <c r="BD42" s="208" t="n">
        <v>5286</v>
      </c>
      <c r="BE42" s="60"/>
      <c r="BF42" s="77"/>
      <c r="BG42" s="217"/>
      <c r="BH42" s="60" t="n">
        <f aca="false">BB42/BB$2*BB$5*BH$5</f>
        <v>0</v>
      </c>
      <c r="BI42" s="60" t="n">
        <f aca="false">BC42/BC$2*BC$5*BI$5</f>
        <v>0</v>
      </c>
      <c r="BJ42" s="60" t="n">
        <f aca="false">BD42/BD$2*BD$5*BJ$5</f>
        <v>394.26362896664</v>
      </c>
      <c r="BK42" s="61" t="n">
        <f aca="false">SUM(BH42+BE42,BI42+BF42,BJ42+BG42)-MIN(BH42+BE42,BI42+BF42,BJ42+BG42)</f>
        <v>394.26362896664</v>
      </c>
      <c r="BL42" s="235"/>
      <c r="BM42" s="81" t="n">
        <v>5286</v>
      </c>
      <c r="BN42" s="203"/>
      <c r="BO42" s="125"/>
      <c r="BQ42" s="125"/>
      <c r="BR42" s="60" t="n">
        <f aca="false">BL42/BL$2*BL$5*BR$5</f>
        <v>0</v>
      </c>
      <c r="BS42" s="60" t="n">
        <f aca="false">BM42/BM$2*BM$5*BS$5</f>
        <v>322.579332790887</v>
      </c>
      <c r="BT42" s="60" t="n">
        <f aca="false">BN42/BN$2*BN$5*BT$5</f>
        <v>0</v>
      </c>
      <c r="BU42" s="61" t="n">
        <f aca="false">SUM(BR42+BO42,BS42+BP42,BT42+BQ42)-MIN(BR42+BO42,BS42+BP42,BT42+BQ42)</f>
        <v>322.579332790887</v>
      </c>
      <c r="BW42" s="113" t="s">
        <v>121</v>
      </c>
      <c r="BX42" s="153" t="s">
        <v>145</v>
      </c>
      <c r="BY42" s="114" t="n">
        <v>2015</v>
      </c>
      <c r="BZ42" s="115" t="n">
        <v>517.777168448954</v>
      </c>
      <c r="CA42" s="140" t="n">
        <v>932.98</v>
      </c>
      <c r="CB42" s="115" t="n">
        <f aca="false">(CA42-860)/1000*BZ42</f>
        <v>37.7873777534047</v>
      </c>
    </row>
    <row r="43" s="1" customFormat="true" ht="12.9" hidden="false" customHeight="true" outlineLevel="0" collapsed="false">
      <c r="A43" s="52" t="n">
        <v>36</v>
      </c>
      <c r="B43" s="210" t="s">
        <v>121</v>
      </c>
      <c r="C43" s="54" t="s">
        <v>31</v>
      </c>
      <c r="D43" s="253"/>
      <c r="E43" s="253" t="n">
        <v>5227</v>
      </c>
      <c r="F43" s="57"/>
      <c r="G43" s="60"/>
      <c r="H43" s="60"/>
      <c r="I43" s="60" t="n">
        <f aca="false">$CB$42</f>
        <v>37.7873777534047</v>
      </c>
      <c r="J43" s="60" t="n">
        <f aca="false">D43/D$2*D$5*J$5</f>
        <v>0</v>
      </c>
      <c r="K43" s="60" t="n">
        <f aca="false">E43/E$2*E$5*K$5</f>
        <v>318.417490185461</v>
      </c>
      <c r="L43" s="117" t="n">
        <f aca="false">$CC$11</f>
        <v>368.986824986876</v>
      </c>
      <c r="M43" s="61" t="n">
        <f aca="false">SUM(J43+G43,K43+H43,L43+I43)-MIN(J43+G43,K43+H43,L43+I43)</f>
        <v>725.191692925741</v>
      </c>
      <c r="N43" s="254" t="n">
        <v>5227</v>
      </c>
      <c r="O43" s="57"/>
      <c r="P43" s="57" t="n">
        <v>7138</v>
      </c>
      <c r="Q43" s="60"/>
      <c r="R43" s="60" t="n">
        <f aca="false">$CB$42*$U$5/$V$5</f>
        <v>30.9169454346038</v>
      </c>
      <c r="S43" s="60"/>
      <c r="T43" s="60" t="n">
        <f aca="false">N43/N$2*N$5*T$5</f>
        <v>300.727629619602</v>
      </c>
      <c r="U43" s="117" t="n">
        <f aca="false">$CC$11*$U$5/$V$5</f>
        <v>301.898311352898</v>
      </c>
      <c r="V43" s="60" t="n">
        <f aca="false">P43/P$2*P$5*V$5</f>
        <v>427.239090216563</v>
      </c>
      <c r="W43" s="61" t="n">
        <f aca="false">SUM(T43+Q43,U43+R43,V43+S43)-MIN(T43+Q43,U43+R43,V43+S43)</f>
        <v>760.054347004065</v>
      </c>
      <c r="X43" s="57"/>
      <c r="Y43" s="57" t="n">
        <v>7138</v>
      </c>
      <c r="Z43" s="205" t="n">
        <v>3067</v>
      </c>
      <c r="AA43" s="60" t="n">
        <f aca="false">$CB$42*$J$5/$L$5</f>
        <v>29.1993373549036</v>
      </c>
      <c r="AB43" s="60"/>
      <c r="AD43" s="117" t="n">
        <f aca="false">$CC$11*$J$5/$L$5</f>
        <v>285.126182944404</v>
      </c>
      <c r="AE43" s="60" t="n">
        <f aca="false">Y43/Y$2*Y$5*AE$5</f>
        <v>349.559255631734</v>
      </c>
      <c r="AF43" s="60" t="n">
        <f aca="false">Z43/Z$2*Z$5*AF$5</f>
        <v>397.002025046629</v>
      </c>
      <c r="AG43" s="61" t="n">
        <f aca="false">SUM(AD43+AA43,AE43+AB43,AF43+AC43)-MIN(AD43+AA43,AE43+AB43,AF43+AC43)</f>
        <v>746.561280678363</v>
      </c>
      <c r="AH43" s="57" t="n">
        <v>7138</v>
      </c>
      <c r="AI43" s="205" t="n">
        <v>3067</v>
      </c>
      <c r="AJ43" s="206" t="n">
        <v>4809</v>
      </c>
      <c r="AK43" s="60"/>
      <c r="AL43" s="60"/>
      <c r="AM43" s="212"/>
      <c r="AN43" s="60" t="n">
        <f aca="false">AH43/AH$2*AH$5*AN$5</f>
        <v>330.139296985526</v>
      </c>
      <c r="AO43" s="60" t="n">
        <f aca="false">AI43/AI$2*AI$5*AO$5</f>
        <v>341.513269384492</v>
      </c>
      <c r="AP43" s="60" t="n">
        <f aca="false">AJ43/AJ$2*AJ$5*AP$5</f>
        <v>407.291345857715</v>
      </c>
      <c r="AQ43" s="61" t="n">
        <f aca="false">SUM(AN43+AK43,AO43+AL43,AP43+AM43)-MIN(AN43+AK43,AO43+AL43,AP43+AM43)</f>
        <v>748.804615242207</v>
      </c>
      <c r="AR43" s="205" t="n">
        <v>3067</v>
      </c>
      <c r="AS43" s="206" t="n">
        <v>4809</v>
      </c>
      <c r="AT43" s="101" t="n">
        <v>3486</v>
      </c>
      <c r="AU43" s="60"/>
      <c r="AV43" s="77"/>
      <c r="AW43" s="217"/>
      <c r="AX43" s="60" t="n">
        <f aca="false">AR43/AR$2*AR$5*AX$5</f>
        <v>321.082946975753</v>
      </c>
      <c r="AY43" s="60" t="n">
        <f aca="false">AS43/AS$2*AS$5*AY$5</f>
        <v>333.238373883585</v>
      </c>
      <c r="AZ43" s="60" t="n">
        <f aca="false">AT43/AT$2*AT$5*AZ$5</f>
        <v>376.382718120805</v>
      </c>
      <c r="BA43" s="61" t="n">
        <f aca="false">SUM(AX43+AU43,AY43+AV43,AZ43+AW43)-MIN(AX43+AU43,AY43+AV43,AZ43+AW43)</f>
        <v>709.62109200439</v>
      </c>
      <c r="BB43" s="206" t="n">
        <v>4809</v>
      </c>
      <c r="BC43" s="103" t="n">
        <v>3486</v>
      </c>
      <c r="BD43" s="226"/>
      <c r="BE43" s="60"/>
      <c r="BF43" s="77"/>
      <c r="BG43" s="217"/>
      <c r="BH43" s="60" t="n">
        <f aca="false">BB43/BB$2*BB$5*BH$5</f>
        <v>327.903898604203</v>
      </c>
      <c r="BI43" s="60" t="n">
        <f aca="false">BC43/BC$2*BC$5*BI$5</f>
        <v>339.930226182317</v>
      </c>
      <c r="BJ43" s="60" t="n">
        <f aca="false">BD43/BD$2*BD$5*BJ$5</f>
        <v>0</v>
      </c>
      <c r="BK43" s="61" t="n">
        <f aca="false">SUM(BH43+BE43,BI43+BF43,BJ43+BG43)-MIN(BH43+BE43,BI43+BF43,BJ43+BG43)</f>
        <v>667.83412478652</v>
      </c>
      <c r="BL43" s="103" t="n">
        <v>3486</v>
      </c>
      <c r="BM43" s="124"/>
      <c r="BN43" s="203"/>
      <c r="BO43" s="125"/>
      <c r="BP43" s="0"/>
      <c r="BQ43" s="125"/>
      <c r="BR43" s="60" t="n">
        <f aca="false">BL43/BL$2*BL$5*BR$5</f>
        <v>320.01932830706</v>
      </c>
      <c r="BS43" s="60" t="n">
        <f aca="false">BM43/BM$2*BM$5*BS$5</f>
        <v>0</v>
      </c>
      <c r="BT43" s="60" t="n">
        <f aca="false">BN43/BN$2*BN$5*BT$5</f>
        <v>0</v>
      </c>
      <c r="BU43" s="61" t="n">
        <f aca="false">SUM(BR43+BO43,BS43+BP43,BT43+BQ43)-MIN(BR43+BO43,BS43+BP43,BT43+BQ43)</f>
        <v>320.01932830706</v>
      </c>
      <c r="BW43" s="154" t="s">
        <v>80</v>
      </c>
      <c r="BX43" s="113" t="s">
        <v>45</v>
      </c>
      <c r="BY43" s="114" t="n">
        <v>2016</v>
      </c>
      <c r="BZ43" s="115" t="n">
        <v>519.833496571988</v>
      </c>
      <c r="CA43" s="140" t="n">
        <v>896.98</v>
      </c>
      <c r="CB43" s="115" t="n">
        <f aca="false">(CA43-860)/1000*BZ43</f>
        <v>19.2234427032321</v>
      </c>
      <c r="CC43" s="0"/>
    </row>
    <row r="44" customFormat="false" ht="12.9" hidden="false" customHeight="true" outlineLevel="0" collapsed="false">
      <c r="A44" s="52" t="n">
        <v>37</v>
      </c>
      <c r="B44" s="147" t="s">
        <v>166</v>
      </c>
      <c r="C44" s="147" t="s">
        <v>33</v>
      </c>
      <c r="D44" s="149"/>
      <c r="E44" s="149"/>
      <c r="F44" s="149"/>
      <c r="G44" s="60"/>
      <c r="H44" s="60"/>
      <c r="I44" s="60"/>
      <c r="J44" s="60" t="n">
        <f aca="false">D44/D$2*D$5*J$5</f>
        <v>0</v>
      </c>
      <c r="K44" s="60" t="n">
        <f aca="false">E44/E$2*E$5*K$5</f>
        <v>0</v>
      </c>
      <c r="L44" s="60" t="n">
        <f aca="false">F44/F$2*F$5*L$5</f>
        <v>0</v>
      </c>
      <c r="M44" s="61" t="n">
        <f aca="false">SUM(J44+G44,K44+H44,L44+I44)-MIN(J44+G44,K44+H44,L44+I44)</f>
        <v>0</v>
      </c>
      <c r="N44" s="150"/>
      <c r="O44" s="149"/>
      <c r="P44" s="149"/>
      <c r="Q44" s="60"/>
      <c r="R44" s="60"/>
      <c r="S44" s="60"/>
      <c r="T44" s="60" t="n">
        <f aca="false">N44/N$2*N$5*T$5</f>
        <v>0</v>
      </c>
      <c r="U44" s="60" t="n">
        <f aca="false">O44/O$2*O$5*U$5</f>
        <v>0</v>
      </c>
      <c r="V44" s="60" t="n">
        <f aca="false">P44/P$2*P$5*V$5</f>
        <v>0</v>
      </c>
      <c r="W44" s="61" t="n">
        <f aca="false">SUM(T44+Q44,U44+R44,V44+S44)-MIN(T44+Q44,U44+R44,V44+S44)</f>
        <v>0</v>
      </c>
      <c r="X44" s="149"/>
      <c r="Y44" s="149"/>
      <c r="Z44" s="238"/>
      <c r="AA44" s="60"/>
      <c r="AB44" s="60"/>
      <c r="AD44" s="60" t="n">
        <f aca="false">X44/X$2*X$5*AD$5</f>
        <v>0</v>
      </c>
      <c r="AE44" s="60" t="n">
        <f aca="false">Y44/Y$2*Y$5*AE$5</f>
        <v>0</v>
      </c>
      <c r="AF44" s="60" t="n">
        <f aca="false">Z44/Z$2*Z$5*AF$5</f>
        <v>0</v>
      </c>
      <c r="AG44" s="61" t="n">
        <f aca="false">SUM(AD44+AA44,AE44+AB44,AF44+AC44)-MIN(AD44+AA44,AE44+AB44,AF44+AC44)</f>
        <v>0</v>
      </c>
      <c r="AH44" s="149"/>
      <c r="AI44" s="238"/>
      <c r="AJ44" s="235"/>
      <c r="AK44" s="60"/>
      <c r="AL44" s="60"/>
      <c r="AM44" s="212"/>
      <c r="AN44" s="60" t="n">
        <f aca="false">AH44/AH$2*AH$5*AN$5</f>
        <v>0</v>
      </c>
      <c r="AO44" s="60" t="n">
        <f aca="false">AI44/AI$2*AI$5*AO$5</f>
        <v>0</v>
      </c>
      <c r="AP44" s="60" t="n">
        <f aca="false">AJ44/AJ$2*AJ$5*AP$5</f>
        <v>0</v>
      </c>
      <c r="AQ44" s="61" t="n">
        <f aca="false">SUM(AN44+AK44,AO44+AL44,AP44+AM44)-MIN(AN44+AK44,AO44+AL44,AP44+AM44)</f>
        <v>0</v>
      </c>
      <c r="AR44" s="238"/>
      <c r="AS44" s="235"/>
      <c r="AT44" s="142"/>
      <c r="AU44" s="60"/>
      <c r="AV44" s="77"/>
      <c r="AW44" s="217"/>
      <c r="AX44" s="60" t="n">
        <f aca="false">AR44/AR$2*AR$5*AX$5</f>
        <v>0</v>
      </c>
      <c r="AY44" s="60" t="n">
        <f aca="false">AS44/AS$2*AS$5*AY$5</f>
        <v>0</v>
      </c>
      <c r="AZ44" s="60" t="n">
        <f aca="false">AT44/AT$2*AT$5*AZ$5</f>
        <v>0</v>
      </c>
      <c r="BA44" s="61" t="n">
        <f aca="false">SUM(AX44+AU44,AY44+AV44,AZ44+AW44)-MIN(AX44+AU44,AY44+AV44,AZ44+AW44)</f>
        <v>0</v>
      </c>
      <c r="BB44" s="238"/>
      <c r="BC44" s="235"/>
      <c r="BD44" s="208" t="n">
        <v>2607</v>
      </c>
      <c r="BE44" s="60"/>
      <c r="BF44" s="77"/>
      <c r="BG44" s="217"/>
      <c r="BH44" s="60" t="n">
        <f aca="false">BB44/BB$2*BB$5*BH$5</f>
        <v>0</v>
      </c>
      <c r="BI44" s="60" t="n">
        <f aca="false">BC44/BC$2*BC$5*BI$5</f>
        <v>0</v>
      </c>
      <c r="BJ44" s="60" t="n">
        <f aca="false">BD44/BD$2*BD$5*BJ$5</f>
        <v>194.446704637917</v>
      </c>
      <c r="BK44" s="61" t="n">
        <f aca="false">SUM(BH44+BE44,BI44+BF44,BJ44+BG44)-MIN(BH44+BE44,BI44+BF44,BJ44+BG44)</f>
        <v>194.446704637917</v>
      </c>
      <c r="BL44" s="235"/>
      <c r="BM44" s="81" t="n">
        <v>2607</v>
      </c>
      <c r="BN44" s="215" t="n">
        <v>796</v>
      </c>
      <c r="BO44" s="125"/>
      <c r="BQ44" s="125"/>
      <c r="BR44" s="60" t="n">
        <f aca="false">BL44/BL$2*BL$5*BR$5</f>
        <v>0</v>
      </c>
      <c r="BS44" s="60" t="n">
        <f aca="false">BM44/BM$2*BM$5*BS$5</f>
        <v>159.092758340114</v>
      </c>
      <c r="BT44" s="60" t="n">
        <f aca="false">BN44/BN$2*BN$5*BT$5</f>
        <v>160.91014606668</v>
      </c>
      <c r="BU44" s="61" t="n">
        <f aca="false">SUM(BR44+BO44,BS44+BP44,BT44+BQ44)-MIN(BR44+BO44,BS44+BP44,BT44+BQ44)</f>
        <v>320.002904406794</v>
      </c>
      <c r="BW44" s="228" t="s">
        <v>148</v>
      </c>
      <c r="BX44" s="228" t="s">
        <v>167</v>
      </c>
      <c r="BY44" s="114" t="n">
        <v>2016</v>
      </c>
      <c r="BZ44" s="115" t="n">
        <v>519.833496571988</v>
      </c>
      <c r="CA44" s="140" t="n">
        <v>948.75</v>
      </c>
      <c r="CB44" s="115" t="n">
        <f aca="false">(CA44-860)/1000*BZ44</f>
        <v>46.1352228207639</v>
      </c>
    </row>
    <row r="45" customFormat="false" ht="12.9" hidden="false" customHeight="true" outlineLevel="0" collapsed="false">
      <c r="A45" s="52" t="n">
        <v>38</v>
      </c>
      <c r="B45" s="194" t="s">
        <v>51</v>
      </c>
      <c r="C45" s="194" t="s">
        <v>31</v>
      </c>
      <c r="D45" s="57"/>
      <c r="E45" s="57"/>
      <c r="F45" s="57"/>
      <c r="G45" s="60"/>
      <c r="H45" s="60"/>
      <c r="I45" s="60"/>
      <c r="J45" s="60" t="n">
        <f aca="false">D45/D$2*D$5*J$5</f>
        <v>0</v>
      </c>
      <c r="K45" s="60" t="n">
        <f aca="false">E45/E$2*E$5*K$5</f>
        <v>0</v>
      </c>
      <c r="L45" s="60" t="n">
        <f aca="false">F45/F$2*F$5*L$5</f>
        <v>0</v>
      </c>
      <c r="M45" s="61" t="n">
        <f aca="false">SUM(J45+G45,K45+H45,L45+I45)-MIN(J45+G45,K45+H45,L45+I45)</f>
        <v>0</v>
      </c>
      <c r="N45" s="152"/>
      <c r="O45" s="57"/>
      <c r="P45" s="57" t="n">
        <v>7196</v>
      </c>
      <c r="Q45" s="60"/>
      <c r="R45" s="60"/>
      <c r="S45" s="60"/>
      <c r="T45" s="60" t="n">
        <f aca="false">N45/N$2*N$5*T$5</f>
        <v>0</v>
      </c>
      <c r="U45" s="60" t="n">
        <f aca="false">O45/O$2*O$5*U$5</f>
        <v>0</v>
      </c>
      <c r="V45" s="60" t="n">
        <f aca="false">P45/P$2*P$5*V$5</f>
        <v>430.710632277723</v>
      </c>
      <c r="W45" s="61" t="n">
        <f aca="false">SUM(T45+Q45,U45+R45,V45+S45)-MIN(T45+Q45,U45+R45,V45+S45)</f>
        <v>430.710632277723</v>
      </c>
      <c r="X45" s="57"/>
      <c r="Y45" s="57" t="n">
        <v>7196</v>
      </c>
      <c r="Z45" s="238"/>
      <c r="AA45" s="60"/>
      <c r="AB45" s="60"/>
      <c r="AD45" s="60" t="n">
        <f aca="false">X45/X$2*X$5*AD$5</f>
        <v>0</v>
      </c>
      <c r="AE45" s="60" t="n">
        <f aca="false">Y45/Y$2*Y$5*AE$5</f>
        <v>352.399608227228</v>
      </c>
      <c r="AF45" s="60" t="n">
        <f aca="false">Z45/Z$2*Z$5*AF$5</f>
        <v>0</v>
      </c>
      <c r="AG45" s="61" t="n">
        <f aca="false">SUM(AD45+AA45,AE45+AB45,AF45+AC45)-MIN(AD45+AA45,AE45+AB45,AF45+AC45)</f>
        <v>352.399608227228</v>
      </c>
      <c r="AH45" s="57" t="n">
        <v>7196</v>
      </c>
      <c r="AI45" s="238"/>
      <c r="AJ45" s="235"/>
      <c r="AK45" s="60"/>
      <c r="AL45" s="60"/>
      <c r="AM45" s="212"/>
      <c r="AN45" s="60" t="n">
        <f aca="false">AH45/AH$2*AH$5*AN$5</f>
        <v>332.821852214604</v>
      </c>
      <c r="AO45" s="60" t="n">
        <f aca="false">AI45/AI$2*AI$5*AO$5</f>
        <v>0</v>
      </c>
      <c r="AP45" s="60" t="n">
        <f aca="false">AJ45/AJ$2*AJ$5*AP$5</f>
        <v>0</v>
      </c>
      <c r="AQ45" s="61" t="n">
        <f aca="false">SUM(AN45+AK45,AO45+AL45,AP45+AM45)-MIN(AN45+AK45,AO45+AL45,AP45+AM45)</f>
        <v>332.821852214604</v>
      </c>
      <c r="AR45" s="238"/>
      <c r="AS45" s="235"/>
      <c r="AT45" s="255"/>
      <c r="AU45" s="60"/>
      <c r="AV45" s="77"/>
      <c r="AW45" s="217"/>
      <c r="AX45" s="60" t="n">
        <f aca="false">AR45/AR$2*AR$5*AX$5</f>
        <v>0</v>
      </c>
      <c r="AY45" s="60" t="n">
        <f aca="false">AS45/AS$2*AS$5*AY$5</f>
        <v>0</v>
      </c>
      <c r="AZ45" s="60" t="n">
        <f aca="false">AT45/AT$2*AT$5*AZ$5</f>
        <v>0</v>
      </c>
      <c r="BA45" s="61" t="n">
        <f aca="false">SUM(AX45+AU45,AY45+AV45,AZ45+AW45)-MIN(AX45+AU45,AY45+AV45,AZ45+AW45)</f>
        <v>0</v>
      </c>
      <c r="BB45" s="238"/>
      <c r="BC45" s="235"/>
      <c r="BD45" s="256"/>
      <c r="BE45" s="60"/>
      <c r="BF45" s="77"/>
      <c r="BG45" s="217"/>
      <c r="BH45" s="60" t="n">
        <f aca="false">BB45/BB$2*BB$5*BH$5</f>
        <v>0</v>
      </c>
      <c r="BI45" s="60" t="n">
        <f aca="false">BC45/BC$2*BC$5*BI$5</f>
        <v>0</v>
      </c>
      <c r="BJ45" s="60" t="n">
        <f aca="false">BD45/BD$2*BD$5*BJ$5</f>
        <v>0</v>
      </c>
      <c r="BK45" s="61" t="n">
        <f aca="false">SUM(BH45+BE45,BI45+BF45,BJ45+BG45)-MIN(BH45+BE45,BI45+BF45,BJ45+BG45)</f>
        <v>0</v>
      </c>
      <c r="BL45" s="235"/>
      <c r="BM45" s="257"/>
      <c r="BN45" s="220" t="n">
        <v>1562</v>
      </c>
      <c r="BO45" s="125"/>
      <c r="BQ45" s="125"/>
      <c r="BR45" s="60" t="n">
        <f aca="false">BL45/BL$2*BL$5*BR$5</f>
        <v>0</v>
      </c>
      <c r="BS45" s="60" t="n">
        <f aca="false">BM45/BM$2*BM$5*BS$5</f>
        <v>0</v>
      </c>
      <c r="BT45" s="60" t="n">
        <f aca="false">BN45/BN$2*BN$5*BT$5</f>
        <v>315.755839392153</v>
      </c>
      <c r="BU45" s="61" t="n">
        <f aca="false">SUM(BR45+BO45,BS45+BP45,BT45+BQ45)-MIN(BR45+BO45,BS45+BP45,BT45+BQ45)</f>
        <v>315.755839392153</v>
      </c>
      <c r="BW45" s="228" t="s">
        <v>35</v>
      </c>
      <c r="BX45" s="228" t="s">
        <v>149</v>
      </c>
      <c r="BY45" s="114" t="n">
        <v>2018</v>
      </c>
      <c r="BZ45" s="115" t="n">
        <v>527.894979981521</v>
      </c>
      <c r="CA45" s="140" t="n">
        <v>953.93</v>
      </c>
      <c r="CB45" s="115" t="n">
        <f aca="false">(CA45-860)/1000*BZ45</f>
        <v>49.5851754696642</v>
      </c>
    </row>
    <row r="46" customFormat="false" ht="12.9" hidden="false" customHeight="true" outlineLevel="0" collapsed="false">
      <c r="A46" s="52" t="n">
        <v>39</v>
      </c>
      <c r="B46" s="210" t="s">
        <v>134</v>
      </c>
      <c r="C46" s="166" t="s">
        <v>31</v>
      </c>
      <c r="D46" s="149"/>
      <c r="E46" s="195" t="n">
        <v>4196</v>
      </c>
      <c r="F46" s="195" t="n">
        <v>8169</v>
      </c>
      <c r="G46" s="196"/>
      <c r="H46" s="196"/>
      <c r="I46" s="196"/>
      <c r="J46" s="60" t="n">
        <f aca="false">D46/D$2*D$5*J$5</f>
        <v>0</v>
      </c>
      <c r="K46" s="60" t="n">
        <f aca="false">E46/E$2*E$5*K$5</f>
        <v>255.611208880466</v>
      </c>
      <c r="L46" s="60" t="n">
        <f aca="false">F46/F$2*F$5*L$5</f>
        <v>410.652591170825</v>
      </c>
      <c r="M46" s="61" t="n">
        <f aca="false">SUM(J46+G46,K46+H46,L46+I46)-MIN(J46+G46,K46+H46,L46+I46)</f>
        <v>666.263800051291</v>
      </c>
      <c r="N46" s="211" t="n">
        <v>4196</v>
      </c>
      <c r="O46" s="195" t="n">
        <v>8169</v>
      </c>
      <c r="P46" s="195" t="n">
        <v>7290</v>
      </c>
      <c r="Q46" s="196"/>
      <c r="R46" s="196"/>
      <c r="S46" s="196"/>
      <c r="T46" s="60" t="n">
        <f aca="false">N46/N$2*N$5*T$5</f>
        <v>241.410586164884</v>
      </c>
      <c r="U46" s="60" t="n">
        <f aca="false">O46/O$2*O$5*U$5</f>
        <v>335.988483685221</v>
      </c>
      <c r="V46" s="60" t="n">
        <f aca="false">P46/P$2*P$5*V$5</f>
        <v>436.336924583741</v>
      </c>
      <c r="W46" s="61" t="n">
        <f aca="false">SUM(T46+Q46,U46+R46,V46+S46)-MIN(T46+Q46,U46+R46,V46+S46)</f>
        <v>772.325408268962</v>
      </c>
      <c r="X46" s="195" t="n">
        <v>8169</v>
      </c>
      <c r="Y46" s="195" t="n">
        <v>7290</v>
      </c>
      <c r="Z46" s="218"/>
      <c r="AA46" s="196"/>
      <c r="AB46" s="196"/>
      <c r="AD46" s="60" t="n">
        <f aca="false">X46/X$2*X$5*AD$5</f>
        <v>317.32245681382</v>
      </c>
      <c r="AE46" s="60" t="n">
        <f aca="false">Y46/Y$2*Y$5*AE$5</f>
        <v>357.002938295788</v>
      </c>
      <c r="AF46" s="60" t="n">
        <f aca="false">Z46/Z$2*Z$5*AF$5</f>
        <v>0</v>
      </c>
      <c r="AG46" s="61" t="n">
        <f aca="false">SUM(AD46+AA46,AE46+AB46,AF46+AC46)-MIN(AD46+AA46,AE46+AB46,AF46+AC46)</f>
        <v>674.325395109608</v>
      </c>
      <c r="AH46" s="195" t="n">
        <v>7290</v>
      </c>
      <c r="AI46" s="218"/>
      <c r="AJ46" s="219"/>
      <c r="AK46" s="196"/>
      <c r="AL46" s="196"/>
      <c r="AM46" s="212"/>
      <c r="AN46" s="60" t="n">
        <f aca="false">AH46/AH$2*AH$5*AN$5</f>
        <v>337.1694417238</v>
      </c>
      <c r="AO46" s="60" t="n">
        <f aca="false">AI46/AI$2*AI$5*AO$5</f>
        <v>0</v>
      </c>
      <c r="AP46" s="60" t="n">
        <f aca="false">AJ46/AJ$2*AJ$5*AP$5</f>
        <v>0</v>
      </c>
      <c r="AQ46" s="61" t="n">
        <f aca="false">SUM(AN46+AK46,AO46+AL46,AP46+AM46)-MIN(AN46+AK46,AO46+AL46,AP46+AM46)</f>
        <v>337.1694417238</v>
      </c>
      <c r="AR46" s="218"/>
      <c r="AS46" s="219"/>
      <c r="AT46" s="101" t="n">
        <v>3199</v>
      </c>
      <c r="AU46" s="196"/>
      <c r="AV46" s="213"/>
      <c r="AW46" s="217"/>
      <c r="AX46" s="60" t="n">
        <f aca="false">AR46/AR$2*AR$5*AX$5</f>
        <v>0</v>
      </c>
      <c r="AY46" s="60" t="n">
        <f aca="false">AS46/AS$2*AS$5*AY$5</f>
        <v>0</v>
      </c>
      <c r="AZ46" s="60" t="n">
        <f aca="false">AT46/AT$2*AT$5*AZ$5</f>
        <v>345.39538590604</v>
      </c>
      <c r="BA46" s="61" t="n">
        <f aca="false">SUM(AX46+AU46,AY46+AV46,AZ46+AW46)-MIN(AX46+AU46,AY46+AV46,AZ46+AW46)</f>
        <v>345.39538590604</v>
      </c>
      <c r="BB46" s="219"/>
      <c r="BC46" s="103" t="n">
        <v>3199</v>
      </c>
      <c r="BD46" s="226"/>
      <c r="BE46" s="196"/>
      <c r="BF46" s="213"/>
      <c r="BG46" s="217"/>
      <c r="BH46" s="60" t="n">
        <f aca="false">BB46/BB$2*BB$5*BH$5</f>
        <v>0</v>
      </c>
      <c r="BI46" s="60" t="n">
        <f aca="false">BC46/BC$2*BC$5*BI$5</f>
        <v>311.944002741604</v>
      </c>
      <c r="BJ46" s="60" t="n">
        <f aca="false">BD46/BD$2*BD$5*BJ$5</f>
        <v>0</v>
      </c>
      <c r="BK46" s="61" t="n">
        <f aca="false">SUM(BH46+BE46,BI46+BF46,BJ46+BG46)-MIN(BH46+BE46,BI46+BF46,BJ46+BG46)</f>
        <v>311.944002741604</v>
      </c>
      <c r="BL46" s="103" t="n">
        <v>3199</v>
      </c>
      <c r="BM46" s="124"/>
      <c r="BN46" s="203"/>
      <c r="BO46" s="125"/>
      <c r="BQ46" s="125"/>
      <c r="BR46" s="60" t="n">
        <f aca="false">BL46/BL$2*BL$5*BR$5</f>
        <v>293.672355494631</v>
      </c>
      <c r="BS46" s="60" t="n">
        <f aca="false">BM46/BM$2*BM$5*BS$5</f>
        <v>0</v>
      </c>
      <c r="BT46" s="60" t="n">
        <f aca="false">BN46/BN$2*BN$5*BT$5</f>
        <v>0</v>
      </c>
      <c r="BU46" s="61" t="n">
        <f aca="false">SUM(BR46+BO46,BS46+BP46,BT46+BQ46)-MIN(BR46+BO46,BS46+BP46,BT46+BQ46)</f>
        <v>293.672355494631</v>
      </c>
      <c r="BW46" s="242" t="s">
        <v>110</v>
      </c>
      <c r="BX46" s="242" t="s">
        <v>149</v>
      </c>
      <c r="BY46" s="258" t="n">
        <v>2018</v>
      </c>
      <c r="BZ46" s="240" t="n">
        <v>527.894979981521</v>
      </c>
      <c r="CA46" s="259" t="n">
        <v>958.78</v>
      </c>
      <c r="CB46" s="240" t="n">
        <f aca="false">(CA46-860)/1000*BZ46</f>
        <v>52.1454661225746</v>
      </c>
    </row>
    <row r="47" customFormat="false" ht="12.9" hidden="false" customHeight="true" outlineLevel="0" collapsed="false">
      <c r="A47" s="52" t="n">
        <v>40</v>
      </c>
      <c r="B47" s="194" t="s">
        <v>80</v>
      </c>
      <c r="C47" s="193" t="s">
        <v>81</v>
      </c>
      <c r="D47" s="195"/>
      <c r="E47" s="195" t="n">
        <v>6319</v>
      </c>
      <c r="F47" s="57"/>
      <c r="G47" s="60"/>
      <c r="H47" s="60"/>
      <c r="I47" s="60"/>
      <c r="J47" s="60" t="n">
        <f aca="false">D47/D$2*D$5*J$5</f>
        <v>0</v>
      </c>
      <c r="K47" s="60" t="n">
        <f aca="false">E47/E$2*E$5*K$5</f>
        <v>384.939759036145</v>
      </c>
      <c r="L47" s="60" t="n">
        <f aca="false">F47/F$2*F$5*L$5</f>
        <v>0</v>
      </c>
      <c r="M47" s="61" t="n">
        <f aca="false">SUM(J47+G47,K47+H47,L47+I47)-MIN(J47+G47,K47+H47,L47+I47)</f>
        <v>384.939759036145</v>
      </c>
      <c r="N47" s="211" t="n">
        <v>6319</v>
      </c>
      <c r="O47" s="57"/>
      <c r="P47" s="57" t="n">
        <v>8023</v>
      </c>
      <c r="Q47" s="60"/>
      <c r="R47" s="60"/>
      <c r="S47" s="60" t="n">
        <f aca="false">$CB$43</f>
        <v>19.2234427032321</v>
      </c>
      <c r="T47" s="60" t="n">
        <f aca="false">N47/N$2*N$5*T$5</f>
        <v>363.55421686747</v>
      </c>
      <c r="U47" s="60" t="n">
        <f aca="false">O47/O$2*O$5*U$5</f>
        <v>0</v>
      </c>
      <c r="V47" s="60" t="n">
        <f aca="false">P47/P$2*P$5*V$5</f>
        <v>480.210033735989</v>
      </c>
      <c r="W47" s="61" t="n">
        <f aca="false">SUM(T47+Q47,U47+R47,V47+S47)-MIN(T47+Q47,U47+R47,V47+S47)</f>
        <v>862.987693306691</v>
      </c>
      <c r="X47" s="57"/>
      <c r="Y47" s="57" t="n">
        <v>8023</v>
      </c>
      <c r="Z47" s="238"/>
      <c r="AA47" s="60"/>
      <c r="AB47" s="60" t="n">
        <f aca="false">$CB$43*$U$5/$V$5</f>
        <v>15.7282713026444</v>
      </c>
      <c r="AD47" s="60" t="n">
        <f aca="false">X47/X$2*X$5*AD$5</f>
        <v>0</v>
      </c>
      <c r="AE47" s="60" t="n">
        <f aca="false">Y47/Y$2*Y$5*AE$5</f>
        <v>392.899118511263</v>
      </c>
      <c r="AF47" s="60" t="n">
        <f aca="false">Z47/Z$2*Z$5*AF$5</f>
        <v>0</v>
      </c>
      <c r="AG47" s="61" t="n">
        <f aca="false">SUM(AD47+AA47,AE47+AB47,AF47+AC47)-MIN(AD47+AA47,AE47+AB47,AF47+AC47)</f>
        <v>408.627389813908</v>
      </c>
      <c r="AH47" s="57" t="n">
        <v>8023</v>
      </c>
      <c r="AI47" s="238"/>
      <c r="AJ47" s="235"/>
      <c r="AK47" s="60" t="n">
        <f aca="false">$CB$43*$T$5/$V$5</f>
        <v>14.8544784524975</v>
      </c>
      <c r="AL47" s="60"/>
      <c r="AM47" s="212"/>
      <c r="AN47" s="60" t="n">
        <f aca="false">AH47/AH$2*AH$5*AN$5</f>
        <v>371.071389705082</v>
      </c>
      <c r="AO47" s="60" t="n">
        <f aca="false">AI47/AI$2*AI$5*AO$5</f>
        <v>0</v>
      </c>
      <c r="AP47" s="60" t="n">
        <f aca="false">AJ47/AJ$2*AJ$5*AP$5</f>
        <v>0</v>
      </c>
      <c r="AQ47" s="61" t="n">
        <f aca="false">SUM(AN47+AK47,AO47+AL47,AP47+AM47)-MIN(AN47+AK47,AO47+AL47,AP47+AM47)</f>
        <v>385.92586815758</v>
      </c>
      <c r="AR47" s="238"/>
      <c r="AS47" s="235"/>
      <c r="AT47" s="118"/>
      <c r="AU47" s="60"/>
      <c r="AV47" s="77"/>
      <c r="AW47" s="217"/>
      <c r="AX47" s="60" t="n">
        <f aca="false">AR47/AR$2*AR$5*AX$5</f>
        <v>0</v>
      </c>
      <c r="AY47" s="60" t="n">
        <f aca="false">AS47/AS$2*AS$5*AY$5</f>
        <v>0</v>
      </c>
      <c r="AZ47" s="60" t="n">
        <f aca="false">AT47/AT$2*AT$5*AZ$5</f>
        <v>0</v>
      </c>
      <c r="BA47" s="61" t="n">
        <f aca="false">SUM(AX47+AU47,AY47+AV47,AZ47+AW47)-MIN(AX47+AU47,AY47+AV47,AZ47+AW47)</f>
        <v>0</v>
      </c>
      <c r="BB47" s="238"/>
      <c r="BC47" s="235"/>
      <c r="BD47" s="247"/>
      <c r="BE47" s="60"/>
      <c r="BF47" s="77"/>
      <c r="BG47" s="217"/>
      <c r="BH47" s="60" t="n">
        <f aca="false">BB47/BB$2*BB$5*BH$5</f>
        <v>0</v>
      </c>
      <c r="BI47" s="60" t="n">
        <f aca="false">BC47/BC$2*BC$5*BI$5</f>
        <v>0</v>
      </c>
      <c r="BJ47" s="60" t="n">
        <f aca="false">BD47/BD$2*BD$5*BJ$5</f>
        <v>0</v>
      </c>
      <c r="BK47" s="61" t="n">
        <f aca="false">SUM(BH47+BE47,BI47+BF47,BJ47+BG47)-MIN(BH47+BE47,BI47+BF47,BJ47+BG47)</f>
        <v>0</v>
      </c>
      <c r="BL47" s="235"/>
      <c r="BM47" s="156"/>
      <c r="BN47" s="215" t="n">
        <v>1348</v>
      </c>
      <c r="BO47" s="125"/>
      <c r="BQ47" s="125"/>
      <c r="BR47" s="60" t="n">
        <f aca="false">BL47/BL$2*BL$5*BR$5</f>
        <v>0</v>
      </c>
      <c r="BS47" s="60" t="n">
        <f aca="false">BM47/BM$2*BM$5*BS$5</f>
        <v>0</v>
      </c>
      <c r="BT47" s="60" t="n">
        <f aca="false">BN47/BN$2*BN$5*BT$5</f>
        <v>272.49607650488</v>
      </c>
      <c r="BU47" s="61" t="n">
        <f aca="false">SUM(BR47+BO47,BS47+BP47,BT47+BQ47)-MIN(BR47+BO47,BS47+BP47,BT47+BQ47)</f>
        <v>272.49607650488</v>
      </c>
      <c r="BW47" s="228" t="s">
        <v>141</v>
      </c>
      <c r="BX47" s="228" t="s">
        <v>89</v>
      </c>
      <c r="BY47" s="114" t="n">
        <v>2018</v>
      </c>
      <c r="BZ47" s="115" t="n">
        <v>527.894979981521</v>
      </c>
      <c r="CA47" s="140" t="n">
        <v>875.04</v>
      </c>
      <c r="CB47" s="115" t="n">
        <f aca="false">(CA47-860)/1000*BZ47</f>
        <v>7.93954049892206</v>
      </c>
    </row>
    <row r="48" customFormat="false" ht="12.9" hidden="false" customHeight="true" outlineLevel="0" collapsed="false">
      <c r="A48" s="52" t="n">
        <v>41</v>
      </c>
      <c r="B48" s="147" t="s">
        <v>168</v>
      </c>
      <c r="C48" s="89" t="s">
        <v>169</v>
      </c>
      <c r="D48" s="57"/>
      <c r="E48" s="149"/>
      <c r="F48" s="149"/>
      <c r="G48" s="60"/>
      <c r="H48" s="60"/>
      <c r="I48" s="60"/>
      <c r="J48" s="60" t="n">
        <f aca="false">D48/D$2*D$5*J$5</f>
        <v>0</v>
      </c>
      <c r="K48" s="60" t="n">
        <f aca="false">E48/E$2*E$5*K$5</f>
        <v>0</v>
      </c>
      <c r="L48" s="60" t="n">
        <f aca="false">F48/F$2*F$5*L$5</f>
        <v>0</v>
      </c>
      <c r="M48" s="61" t="n">
        <f aca="false">SUM(J48+G48,K48+H48,L48+I48)-MIN(J48+G48,K48+H48,L48+I48)</f>
        <v>0</v>
      </c>
      <c r="N48" s="150"/>
      <c r="O48" s="149"/>
      <c r="P48" s="149"/>
      <c r="Q48" s="60"/>
      <c r="R48" s="60"/>
      <c r="S48" s="60"/>
      <c r="T48" s="60" t="n">
        <f aca="false">N48/N$2*N$5*T$5</f>
        <v>0</v>
      </c>
      <c r="U48" s="60" t="n">
        <f aca="false">O48/O$2*O$5*U$5</f>
        <v>0</v>
      </c>
      <c r="V48" s="60" t="n">
        <f aca="false">P48/P$2*P$5*V$5</f>
        <v>0</v>
      </c>
      <c r="W48" s="61" t="n">
        <f aca="false">SUM(T48+Q48,U48+R48,V48+S48)-MIN(T48+Q48,U48+R48,V48+S48)</f>
        <v>0</v>
      </c>
      <c r="X48" s="149"/>
      <c r="Y48" s="149"/>
      <c r="Z48" s="238"/>
      <c r="AA48" s="60"/>
      <c r="AB48" s="60"/>
      <c r="AD48" s="60" t="n">
        <f aca="false">X48/X$2*X$5*AD$5</f>
        <v>0</v>
      </c>
      <c r="AE48" s="60" t="n">
        <f aca="false">Y48/Y$2*Y$5*AE$5</f>
        <v>0</v>
      </c>
      <c r="AF48" s="60" t="n">
        <f aca="false">Z48/Z$2*Z$5*AF$5</f>
        <v>0</v>
      </c>
      <c r="AG48" s="61" t="n">
        <f aca="false">SUM(AD48+AA48,AE48+AB48,AF48+AC48)-MIN(AD48+AA48,AE48+AB48,AF48+AC48)</f>
        <v>0</v>
      </c>
      <c r="AH48" s="149"/>
      <c r="AI48" s="238"/>
      <c r="AJ48" s="235"/>
      <c r="AK48" s="60"/>
      <c r="AL48" s="60"/>
      <c r="AM48" s="212"/>
      <c r="AN48" s="60" t="n">
        <f aca="false">AH48/AH$2*AH$5*AN$5</f>
        <v>0</v>
      </c>
      <c r="AO48" s="60" t="n">
        <f aca="false">AI48/AI$2*AI$5*AO$5</f>
        <v>0</v>
      </c>
      <c r="AP48" s="60" t="n">
        <f aca="false">AJ48/AJ$2*AJ$5*AP$5</f>
        <v>0</v>
      </c>
      <c r="AQ48" s="61" t="n">
        <f aca="false">SUM(AN48+AK48,AO48+AL48,AP48+AM48)-MIN(AN48+AK48,AO48+AL48,AP48+AM48)</f>
        <v>0</v>
      </c>
      <c r="AR48" s="238"/>
      <c r="AS48" s="235"/>
      <c r="AT48" s="142"/>
      <c r="AU48" s="60"/>
      <c r="AV48" s="77"/>
      <c r="AW48" s="217"/>
      <c r="AX48" s="60" t="n">
        <f aca="false">AR48/AR$2*AR$5*AX$5</f>
        <v>0</v>
      </c>
      <c r="AY48" s="60" t="n">
        <f aca="false">AS48/AS$2*AS$5*AY$5</f>
        <v>0</v>
      </c>
      <c r="AZ48" s="60" t="n">
        <f aca="false">AT48/AT$2*AT$5*AZ$5</f>
        <v>0</v>
      </c>
      <c r="BA48" s="61" t="n">
        <f aca="false">SUM(AX48+AU48,AY48+AV48,AZ48+AW48)-MIN(AX48+AU48,AY48+AV48,AZ48+AW48)</f>
        <v>0</v>
      </c>
      <c r="BB48" s="235"/>
      <c r="BC48" s="235"/>
      <c r="BD48" s="208" t="n">
        <v>3657</v>
      </c>
      <c r="BE48" s="60"/>
      <c r="BF48" s="77"/>
      <c r="BG48" s="217"/>
      <c r="BH48" s="60" t="n">
        <f aca="false">BB48/BB$2*BB$5*BH$5</f>
        <v>0</v>
      </c>
      <c r="BI48" s="60" t="n">
        <f aca="false">BC48/BC$2*BC$5*BI$5</f>
        <v>0</v>
      </c>
      <c r="BJ48" s="60" t="n">
        <f aca="false">BD48/BD$2*BD$5*BJ$5</f>
        <v>272.762408462164</v>
      </c>
      <c r="BK48" s="61" t="n">
        <f aca="false">SUM(BH48+BE48,BI48+BF48,BJ48+BG48)-MIN(BH48+BE48,BI48+BF48,BJ48+BG48)</f>
        <v>272.762408462164</v>
      </c>
      <c r="BL48" s="235"/>
      <c r="BM48" s="81" t="n">
        <v>3657</v>
      </c>
      <c r="BN48" s="203"/>
      <c r="BO48" s="125"/>
      <c r="BQ48" s="125"/>
      <c r="BR48" s="60" t="n">
        <f aca="false">BL48/BL$2*BL$5*BR$5</f>
        <v>0</v>
      </c>
      <c r="BS48" s="60" t="n">
        <f aca="false">BM48/BM$2*BM$5*BS$5</f>
        <v>223.169243287225</v>
      </c>
      <c r="BT48" s="60" t="n">
        <f aca="false">BN48/BN$2*BN$5*BT$5</f>
        <v>0</v>
      </c>
      <c r="BU48" s="61" t="n">
        <f aca="false">SUM(BR48+BO48,BS48+BP48,BT48+BQ48)-MIN(BR48+BO48,BS48+BP48,BT48+BQ48)</f>
        <v>223.169243287225</v>
      </c>
      <c r="BW48" s="228" t="s">
        <v>52</v>
      </c>
      <c r="BX48" s="228" t="s">
        <v>170</v>
      </c>
      <c r="BY48" s="114" t="n">
        <v>2019</v>
      </c>
      <c r="BZ48" s="115" t="n">
        <v>472.583808724832</v>
      </c>
      <c r="CA48" s="140" t="n">
        <v>888</v>
      </c>
      <c r="CB48" s="115" t="n">
        <f aca="false">(CA48-860)/1000*BZ48</f>
        <v>13.2323466442953</v>
      </c>
    </row>
    <row r="49" customFormat="false" ht="12.9" hidden="false" customHeight="true" outlineLevel="0" collapsed="false">
      <c r="A49" s="52" t="n">
        <v>42</v>
      </c>
      <c r="B49" s="147" t="s">
        <v>171</v>
      </c>
      <c r="C49" s="147" t="s">
        <v>160</v>
      </c>
      <c r="D49" s="149"/>
      <c r="E49" s="149"/>
      <c r="F49" s="149"/>
      <c r="G49" s="60"/>
      <c r="H49" s="60"/>
      <c r="I49" s="60"/>
      <c r="J49" s="60" t="n">
        <f aca="false">D49/D$2*D$5*J$5</f>
        <v>0</v>
      </c>
      <c r="K49" s="60" t="n">
        <f aca="false">E49/E$2*E$5*K$5</f>
        <v>0</v>
      </c>
      <c r="L49" s="60" t="n">
        <f aca="false">F49/F$2*F$5*L$5</f>
        <v>0</v>
      </c>
      <c r="M49" s="61" t="n">
        <f aca="false">SUM(J49+G49,K49+H49,L49+I49)-MIN(J49+G49,K49+H49,L49+I49)</f>
        <v>0</v>
      </c>
      <c r="N49" s="150"/>
      <c r="O49" s="149"/>
      <c r="P49" s="149"/>
      <c r="Q49" s="60"/>
      <c r="R49" s="60"/>
      <c r="S49" s="60"/>
      <c r="T49" s="60" t="n">
        <f aca="false">N49/N$2*N$5*T$5</f>
        <v>0</v>
      </c>
      <c r="U49" s="60" t="n">
        <f aca="false">O49/O$2*O$5*U$5</f>
        <v>0</v>
      </c>
      <c r="V49" s="60" t="n">
        <f aca="false">P49/P$2*P$5*V$5</f>
        <v>0</v>
      </c>
      <c r="W49" s="61" t="n">
        <f aca="false">SUM(T49+Q49,U49+R49,V49+S49)-MIN(T49+Q49,U49+R49,V49+S49)</f>
        <v>0</v>
      </c>
      <c r="X49" s="149"/>
      <c r="Y49" s="149"/>
      <c r="Z49" s="218"/>
      <c r="AA49" s="60"/>
      <c r="AB49" s="60"/>
      <c r="AD49" s="60" t="n">
        <f aca="false">X49/X$2*X$5*AD$5</f>
        <v>0</v>
      </c>
      <c r="AE49" s="60" t="n">
        <f aca="false">Y49/Y$2*Y$5*AE$5</f>
        <v>0</v>
      </c>
      <c r="AF49" s="60" t="n">
        <f aca="false">Z49/Z$2*Z$5*AF$5</f>
        <v>0</v>
      </c>
      <c r="AG49" s="61" t="n">
        <f aca="false">SUM(AD49+AA49,AE49+AB49,AF49+AC49)-MIN(AD49+AA49,AE49+AB49,AF49+AC49)</f>
        <v>0</v>
      </c>
      <c r="AH49" s="149"/>
      <c r="AI49" s="218"/>
      <c r="AJ49" s="219"/>
      <c r="AK49" s="60"/>
      <c r="AL49" s="60"/>
      <c r="AM49" s="212"/>
      <c r="AN49" s="60" t="n">
        <f aca="false">AH49/AH$2*AH$5*AN$5</f>
        <v>0</v>
      </c>
      <c r="AO49" s="60" t="n">
        <f aca="false">AI49/AI$2*AI$5*AO$5</f>
        <v>0</v>
      </c>
      <c r="AP49" s="60" t="n">
        <f aca="false">AJ49/AJ$2*AJ$5*AP$5</f>
        <v>0</v>
      </c>
      <c r="AQ49" s="61" t="n">
        <f aca="false">SUM(AN49+AK49,AO49+AL49,AP49+AM49)-MIN(AN49+AK49,AO49+AL49,AP49+AM49)</f>
        <v>0</v>
      </c>
      <c r="AR49" s="218"/>
      <c r="AS49" s="219"/>
      <c r="AT49" s="142"/>
      <c r="AU49" s="60"/>
      <c r="AV49" s="77"/>
      <c r="AW49" s="217"/>
      <c r="AX49" s="60" t="n">
        <f aca="false">AR49/AR$2*AR$5*AX$5</f>
        <v>0</v>
      </c>
      <c r="AY49" s="60" t="n">
        <f aca="false">AS49/AS$2*AS$5*AY$5</f>
        <v>0</v>
      </c>
      <c r="AZ49" s="60" t="n">
        <f aca="false">AT49/AT$2*AT$5*AZ$5</f>
        <v>0</v>
      </c>
      <c r="BA49" s="61" t="n">
        <f aca="false">SUM(AX49+AU49,AY49+AV49,AZ49+AW49)-MIN(AX49+AU49,AY49+AV49,AZ49+AW49)</f>
        <v>0</v>
      </c>
      <c r="BB49" s="219"/>
      <c r="BC49" s="235"/>
      <c r="BD49" s="208" t="n">
        <v>3507</v>
      </c>
      <c r="BE49" s="60"/>
      <c r="BF49" s="77"/>
      <c r="BG49" s="217"/>
      <c r="BH49" s="60" t="n">
        <f aca="false">BB49/BB$2*BB$5*BH$5</f>
        <v>0</v>
      </c>
      <c r="BI49" s="60" t="n">
        <f aca="false">BC49/BC$2*BC$5*BI$5</f>
        <v>0</v>
      </c>
      <c r="BJ49" s="60" t="n">
        <f aca="false">BD49/BD$2*BD$5*BJ$5</f>
        <v>261.574450772986</v>
      </c>
      <c r="BK49" s="61" t="n">
        <f aca="false">SUM(BH49+BE49,BI49+BF49,BJ49+BG49)-MIN(BH49+BE49,BI49+BF49,BJ49+BG49)</f>
        <v>261.574450772986</v>
      </c>
      <c r="BL49" s="235"/>
      <c r="BM49" s="81" t="n">
        <v>3507</v>
      </c>
      <c r="BN49" s="203"/>
      <c r="BO49" s="125"/>
      <c r="BQ49" s="125"/>
      <c r="BR49" s="60" t="n">
        <f aca="false">BL49/BL$2*BL$5*BR$5</f>
        <v>0</v>
      </c>
      <c r="BS49" s="60" t="n">
        <f aca="false">BM49/BM$2*BM$5*BS$5</f>
        <v>214.015459723352</v>
      </c>
      <c r="BT49" s="60" t="n">
        <f aca="false">BN49/BN$2*BN$5*BT$5</f>
        <v>0</v>
      </c>
      <c r="BU49" s="61" t="n">
        <f aca="false">SUM(BR49+BO49,BS49+BP49,BT49+BQ49)-MIN(BR49+BO49,BS49+BP49,BT49+BQ49)</f>
        <v>214.015459723352</v>
      </c>
      <c r="BW49" s="228" t="s">
        <v>35</v>
      </c>
      <c r="BX49" s="228" t="s">
        <v>149</v>
      </c>
      <c r="BY49" s="114" t="n">
        <v>2018</v>
      </c>
      <c r="BZ49" s="260" t="n">
        <f aca="false">$BH$5</f>
        <v>425</v>
      </c>
      <c r="CA49" s="140" t="n">
        <v>953.93</v>
      </c>
      <c r="CB49" s="115" t="n">
        <f aca="false">(CA49-900)/1000*BZ49</f>
        <v>22.92025</v>
      </c>
    </row>
    <row r="50" customFormat="false" ht="12.9" hidden="false" customHeight="true" outlineLevel="0" collapsed="false">
      <c r="A50" s="52" t="n">
        <v>43</v>
      </c>
      <c r="B50" s="249" t="s">
        <v>172</v>
      </c>
      <c r="C50" s="57"/>
      <c r="D50" s="57"/>
      <c r="E50" s="57"/>
      <c r="F50" s="57"/>
      <c r="G50" s="60"/>
      <c r="H50" s="60"/>
      <c r="I50" s="60"/>
      <c r="J50" s="60" t="n">
        <f aca="false">D50/D$2*D$5*J$5</f>
        <v>0</v>
      </c>
      <c r="K50" s="60" t="n">
        <f aca="false">E50/E$2*E$5*K$5</f>
        <v>0</v>
      </c>
      <c r="L50" s="60" t="n">
        <f aca="false">F50/F$2*F$5*L$5</f>
        <v>0</v>
      </c>
      <c r="M50" s="61" t="n">
        <f aca="false">SUM(J50+G50,K50+H50,L50+I50)-MIN(J50+G50,K50+H50,L50+I50)</f>
        <v>0</v>
      </c>
      <c r="N50" s="152"/>
      <c r="O50" s="57"/>
      <c r="P50" s="57"/>
      <c r="Q50" s="60"/>
      <c r="R50" s="60"/>
      <c r="S50" s="60"/>
      <c r="T50" s="60" t="n">
        <f aca="false">N50/N$2*N$5*T$5</f>
        <v>0</v>
      </c>
      <c r="U50" s="60" t="n">
        <f aca="false">O50/O$2*O$5*U$5</f>
        <v>0</v>
      </c>
      <c r="V50" s="60" t="n">
        <f aca="false">P50/P$2*P$5*V$5</f>
        <v>0</v>
      </c>
      <c r="W50" s="61" t="n">
        <f aca="false">SUM(T50+Q50,U50+R50,V50+S50)-MIN(T50+Q50,U50+R50,V50+S50)</f>
        <v>0</v>
      </c>
      <c r="X50" s="57"/>
      <c r="Y50" s="57"/>
      <c r="Z50" s="251"/>
      <c r="AA50" s="60"/>
      <c r="AB50" s="60"/>
      <c r="AD50" s="60" t="n">
        <f aca="false">X50/X$2*X$5*AD$5</f>
        <v>0</v>
      </c>
      <c r="AE50" s="60" t="n">
        <f aca="false">Y50/Y$2*Y$5*AE$5</f>
        <v>0</v>
      </c>
      <c r="AF50" s="60" t="n">
        <f aca="false">Z50/Z$2*Z$5*AF$5</f>
        <v>0</v>
      </c>
      <c r="AG50" s="61" t="n">
        <f aca="false">SUM(AD50+AA50,AE50+AB50,AF50+AC50)-MIN(AD50+AA50,AE50+AB50,AF50+AC50)</f>
        <v>0</v>
      </c>
      <c r="AH50" s="57"/>
      <c r="AI50" s="251"/>
      <c r="AJ50" s="235"/>
      <c r="AK50" s="60"/>
      <c r="AL50" s="60"/>
      <c r="AM50" s="212"/>
      <c r="AN50" s="60" t="n">
        <f aca="false">AH50/AH$2*AH$5*AN$5</f>
        <v>0</v>
      </c>
      <c r="AO50" s="60" t="n">
        <f aca="false">AI50/AI$2*AI$5*AO$5</f>
        <v>0</v>
      </c>
      <c r="AP50" s="60" t="n">
        <f aca="false">AJ50/AJ$2*AJ$5*AP$5</f>
        <v>0</v>
      </c>
      <c r="AQ50" s="61" t="n">
        <f aca="false">SUM(AN50+AK50,AO50+AL50,AP50+AM50)-MIN(AN50+AK50,AO50+AL50,AP50+AM50)</f>
        <v>0</v>
      </c>
      <c r="AR50" s="251"/>
      <c r="AS50" s="235"/>
      <c r="AT50" s="142"/>
      <c r="AU50" s="60"/>
      <c r="AV50" s="77"/>
      <c r="AW50" s="217"/>
      <c r="AX50" s="60" t="n">
        <f aca="false">AR50/AR$2*AR$5*AX$5</f>
        <v>0</v>
      </c>
      <c r="AY50" s="60" t="n">
        <f aca="false">AS50/AS$2*AS$5*AY$5</f>
        <v>0</v>
      </c>
      <c r="AZ50" s="60" t="n">
        <f aca="false">AT50/AT$2*AT$5*AZ$5</f>
        <v>0</v>
      </c>
      <c r="BA50" s="61" t="n">
        <f aca="false">SUM(AX50+AU50,AY50+AV50,AZ50+AW50)-MIN(AX50+AU50,AY50+AV50,AZ50+AW50)</f>
        <v>0</v>
      </c>
      <c r="BB50" s="251"/>
      <c r="BC50" s="235"/>
      <c r="BD50" s="247"/>
      <c r="BE50" s="60"/>
      <c r="BF50" s="77"/>
      <c r="BG50" s="217"/>
      <c r="BH50" s="60" t="n">
        <f aca="false">BB50/BB$2*BB$5*BH$5</f>
        <v>0</v>
      </c>
      <c r="BI50" s="60" t="n">
        <f aca="false">BC50/BC$2*BC$5*BI$5</f>
        <v>0</v>
      </c>
      <c r="BJ50" s="60" t="n">
        <f aca="false">BD50/BD$2*BD$5*BJ$5</f>
        <v>0</v>
      </c>
      <c r="BK50" s="61" t="n">
        <f aca="false">SUM(BH50+BE50,BI50+BF50,BJ50+BG50)-MIN(BH50+BE50,BI50+BF50,BJ50+BG50)</f>
        <v>0</v>
      </c>
      <c r="BL50" s="235"/>
      <c r="BM50" s="156"/>
      <c r="BN50" s="215" t="n">
        <v>815</v>
      </c>
      <c r="BO50" s="125"/>
      <c r="BQ50" s="125"/>
      <c r="BR50" s="60" t="n">
        <f aca="false">BL50/BL$2*BL$5*BR$5</f>
        <v>0</v>
      </c>
      <c r="BS50" s="60" t="n">
        <f aca="false">BM50/BM$2*BM$5*BS$5</f>
        <v>0</v>
      </c>
      <c r="BT50" s="60" t="n">
        <f aca="false">BN50/BN$2*BN$5*BT$5</f>
        <v>164.75096613611</v>
      </c>
      <c r="BU50" s="61" t="n">
        <f aca="false">SUM(BR50+BO50,BS50+BP50,BT50+BQ50)-MIN(BR50+BO50,BS50+BP50,BT50+BQ50)</f>
        <v>164.75096613611</v>
      </c>
      <c r="BW50" s="242" t="s">
        <v>110</v>
      </c>
      <c r="BX50" s="242" t="s">
        <v>149</v>
      </c>
      <c r="BY50" s="258" t="n">
        <v>2018</v>
      </c>
      <c r="BZ50" s="260" t="n">
        <f aca="false">$BH$5</f>
        <v>425</v>
      </c>
      <c r="CA50" s="259" t="n">
        <v>958.78</v>
      </c>
      <c r="CB50" s="115" t="n">
        <f aca="false">(CA50-900)/1000*BZ50</f>
        <v>24.9815</v>
      </c>
      <c r="CC50" s="1"/>
    </row>
    <row r="51" customFormat="false" ht="12.9" hidden="false" customHeight="true" outlineLevel="0" collapsed="false">
      <c r="A51" s="52" t="n">
        <v>44</v>
      </c>
      <c r="B51" s="210" t="s">
        <v>127</v>
      </c>
      <c r="C51" s="155" t="s">
        <v>31</v>
      </c>
      <c r="D51" s="57"/>
      <c r="E51" s="195" t="n">
        <v>4695</v>
      </c>
      <c r="F51" s="195" t="n">
        <v>8756</v>
      </c>
      <c r="G51" s="196"/>
      <c r="H51" s="196"/>
      <c r="I51" s="196"/>
      <c r="J51" s="60" t="n">
        <f aca="false">D51/D$2*D$5*J$5</f>
        <v>0</v>
      </c>
      <c r="K51" s="60" t="n">
        <f aca="false">E51/E$2*E$5*K$5</f>
        <v>286.009205360769</v>
      </c>
      <c r="L51" s="60" t="n">
        <f aca="false">F51/F$2*F$5*L$5</f>
        <v>440.160862809615</v>
      </c>
      <c r="M51" s="61" t="n">
        <f aca="false">SUM(J51+G51,K51+H51,L51+I51)-MIN(J51+G51,K51+H51,L51+I51)</f>
        <v>726.170068170384</v>
      </c>
      <c r="N51" s="211" t="n">
        <v>4695</v>
      </c>
      <c r="O51" s="195" t="n">
        <v>8756</v>
      </c>
      <c r="P51" s="195"/>
      <c r="Q51" s="196"/>
      <c r="R51" s="196"/>
      <c r="S51" s="196"/>
      <c r="T51" s="60" t="n">
        <f aca="false">N51/N$2*N$5*T$5</f>
        <v>270.119805062948</v>
      </c>
      <c r="U51" s="60" t="n">
        <f aca="false">O51/O$2*O$5*U$5</f>
        <v>360.131615026049</v>
      </c>
      <c r="V51" s="60" t="n">
        <f aca="false">P51/P$2*P$5*V$5</f>
        <v>0</v>
      </c>
      <c r="W51" s="61" t="n">
        <f aca="false">SUM(T51+Q51,U51+R51,V51+S51)-MIN(T51+Q51,U51+R51,V51+S51)</f>
        <v>630.251420088997</v>
      </c>
      <c r="X51" s="195" t="n">
        <v>8756</v>
      </c>
      <c r="Y51" s="195"/>
      <c r="Z51" s="197" t="n">
        <v>2866</v>
      </c>
      <c r="AA51" s="196"/>
      <c r="AB51" s="196"/>
      <c r="AD51" s="60" t="n">
        <f aca="false">X51/X$2*X$5*AD$5</f>
        <v>340.124303080157</v>
      </c>
      <c r="AE51" s="60" t="n">
        <f aca="false">Y51/Y$2*Y$5*AE$5</f>
        <v>0</v>
      </c>
      <c r="AF51" s="60" t="n">
        <f aca="false">Z51/Z$2*Z$5*AF$5</f>
        <v>370.983959499067</v>
      </c>
      <c r="AG51" s="61" t="n">
        <f aca="false">SUM(AD51+AA51,AE51+AB51,AF51+AC51)-MIN(AD51+AA51,AE51+AB51,AF51+AC51)</f>
        <v>711.108262579225</v>
      </c>
      <c r="AH51" s="195"/>
      <c r="AI51" s="197" t="n">
        <v>2866</v>
      </c>
      <c r="AJ51" s="216"/>
      <c r="AK51" s="196"/>
      <c r="AL51" s="196"/>
      <c r="AM51" s="212"/>
      <c r="AN51" s="60" t="n">
        <f aca="false">AH51/AH$2*AH$5*AN$5</f>
        <v>0</v>
      </c>
      <c r="AO51" s="60" t="n">
        <f aca="false">AI51/AI$2*AI$5*AO$5</f>
        <v>319.13173461231</v>
      </c>
      <c r="AP51" s="60" t="n">
        <f aca="false">AJ51/AJ$2*AJ$5*AP$5</f>
        <v>0</v>
      </c>
      <c r="AQ51" s="61" t="n">
        <f aca="false">SUM(AN51+AK51,AO51+AL51,AP51+AM51)-MIN(AN51+AK51,AO51+AL51,AP51+AM51)</f>
        <v>319.13173461231</v>
      </c>
      <c r="AR51" s="197" t="n">
        <v>2866</v>
      </c>
      <c r="AS51" s="216"/>
      <c r="AT51" s="101" t="n">
        <v>1629</v>
      </c>
      <c r="AU51" s="196"/>
      <c r="AV51" s="213"/>
      <c r="AW51" s="217"/>
      <c r="AX51" s="60" t="n">
        <f aca="false">AR51/AR$2*AR$5*AX$5</f>
        <v>300.040341060485</v>
      </c>
      <c r="AY51" s="60" t="n">
        <f aca="false">AS51/AS$2*AS$5*AY$5</f>
        <v>0</v>
      </c>
      <c r="AZ51" s="60" t="n">
        <f aca="false">AT51/AT$2*AT$5*AZ$5</f>
        <v>175.882802013423</v>
      </c>
      <c r="BA51" s="61" t="n">
        <f aca="false">SUM(AX51+AU51,AY51+AV51,AZ51+AW51)-MIN(AX51+AU51,AY51+AV51,AZ51+AW51)</f>
        <v>475.923143073908</v>
      </c>
      <c r="BB51" s="197"/>
      <c r="BC51" s="103" t="n">
        <v>1629</v>
      </c>
      <c r="BD51" s="226"/>
      <c r="BE51" s="196"/>
      <c r="BF51" s="213"/>
      <c r="BG51" s="217"/>
      <c r="BH51" s="60" t="n">
        <f aca="false">BB51/BB$2*BB$5*BH$5</f>
        <v>0</v>
      </c>
      <c r="BI51" s="60" t="n">
        <f aca="false">BC51/BC$2*BC$5*BI$5</f>
        <v>158.848634093802</v>
      </c>
      <c r="BJ51" s="60" t="n">
        <f aca="false">BD51/BD$2*BD$5*BJ$5</f>
        <v>0</v>
      </c>
      <c r="BK51" s="61" t="n">
        <f aca="false">SUM(BH51+BE51,BI51+BF51,BJ51+BG51)-MIN(BH51+BE51,BI51+BF51,BJ51+BG51)</f>
        <v>158.848634093802</v>
      </c>
      <c r="BL51" s="103" t="n">
        <v>1629</v>
      </c>
      <c r="BM51" s="124"/>
      <c r="BN51" s="203"/>
      <c r="BO51" s="125"/>
      <c r="BQ51" s="125"/>
      <c r="BR51" s="60" t="n">
        <f aca="false">BL51/BL$2*BL$5*BR$5</f>
        <v>149.544316067757</v>
      </c>
      <c r="BS51" s="60" t="n">
        <f aca="false">BM51/BM$2*BM$5*BS$5</f>
        <v>0</v>
      </c>
      <c r="BT51" s="60" t="n">
        <f aca="false">BN51/BN$2*BN$5*BT$5</f>
        <v>0</v>
      </c>
      <c r="BU51" s="61" t="n">
        <f aca="false">SUM(BR51+BO51,BS51+BP51,BT51+BQ51)-MIN(BR51+BO51,BS51+BP51,BT51+BQ51)</f>
        <v>149.544316067757</v>
      </c>
    </row>
    <row r="52" customFormat="false" ht="12.9" hidden="false" customHeight="true" outlineLevel="0" collapsed="false">
      <c r="A52" s="52" t="n">
        <v>45</v>
      </c>
      <c r="B52" s="149" t="s">
        <v>173</v>
      </c>
      <c r="C52" s="57" t="s">
        <v>31</v>
      </c>
      <c r="D52" s="57"/>
      <c r="E52" s="149"/>
      <c r="F52" s="149"/>
      <c r="G52" s="60"/>
      <c r="H52" s="60"/>
      <c r="I52" s="60"/>
      <c r="J52" s="60" t="n">
        <f aca="false">D52/D$2*D$5*J$5</f>
        <v>0</v>
      </c>
      <c r="K52" s="60" t="n">
        <f aca="false">E52/E$2*E$5*K$5</f>
        <v>0</v>
      </c>
      <c r="L52" s="60" t="n">
        <f aca="false">F52/F$2*F$5*L$5</f>
        <v>0</v>
      </c>
      <c r="M52" s="61" t="n">
        <f aca="false">SUM(J52+G52,K52+H52,L52+I52)-MIN(J52+G52,K52+H52,L52+I52)</f>
        <v>0</v>
      </c>
      <c r="N52" s="150"/>
      <c r="O52" s="149"/>
      <c r="P52" s="149"/>
      <c r="Q52" s="60"/>
      <c r="R52" s="60"/>
      <c r="S52" s="60"/>
      <c r="T52" s="60" t="n">
        <f aca="false">N52/N$2*N$5*T$5</f>
        <v>0</v>
      </c>
      <c r="U52" s="60" t="n">
        <f aca="false">O52/O$2*O$5*U$5</f>
        <v>0</v>
      </c>
      <c r="V52" s="60" t="n">
        <f aca="false">P52/P$2*P$5*V$5</f>
        <v>0</v>
      </c>
      <c r="W52" s="61" t="n">
        <f aca="false">SUM(T52+Q52,U52+R52,V52+S52)-MIN(T52+Q52,U52+R52,V52+S52)</f>
        <v>0</v>
      </c>
      <c r="X52" s="149"/>
      <c r="Y52" s="149"/>
      <c r="Z52" s="238"/>
      <c r="AA52" s="60"/>
      <c r="AB52" s="60"/>
      <c r="AD52" s="60" t="n">
        <f aca="false">X52/X$2*X$5*AD$5</f>
        <v>0</v>
      </c>
      <c r="AE52" s="60" t="n">
        <f aca="false">Y52/Y$2*Y$5*AE$5</f>
        <v>0</v>
      </c>
      <c r="AF52" s="60" t="n">
        <f aca="false">Z52/Z$2*Z$5*AF$5</f>
        <v>0</v>
      </c>
      <c r="AG52" s="61" t="n">
        <f aca="false">SUM(AD52+AA52,AE52+AB52,AF52+AC52)-MIN(AD52+AA52,AE52+AB52,AF52+AC52)</f>
        <v>0</v>
      </c>
      <c r="AH52" s="149"/>
      <c r="AI52" s="238"/>
      <c r="AJ52" s="235"/>
      <c r="AK52" s="60"/>
      <c r="AL52" s="60"/>
      <c r="AM52" s="212"/>
      <c r="AN52" s="60" t="n">
        <f aca="false">AH52/AH$2*AH$5*AN$5</f>
        <v>0</v>
      </c>
      <c r="AO52" s="60" t="n">
        <f aca="false">AI52/AI$2*AI$5*AO$5</f>
        <v>0</v>
      </c>
      <c r="AP52" s="60" t="n">
        <f aca="false">AJ52/AJ$2*AJ$5*AP$5</f>
        <v>0</v>
      </c>
      <c r="AQ52" s="61" t="n">
        <f aca="false">SUM(AN52+AK52,AO52+AL52,AP52+AM52)-MIN(AN52+AK52,AO52+AL52,AP52+AM52)</f>
        <v>0</v>
      </c>
      <c r="AR52" s="238"/>
      <c r="AS52" s="235"/>
      <c r="AT52" s="142" t="n">
        <v>1548</v>
      </c>
      <c r="AU52" s="60"/>
      <c r="AV52" s="77"/>
      <c r="AW52" s="217"/>
      <c r="AX52" s="60" t="n">
        <f aca="false">AR52/AR$2*AR$5*AX$5</f>
        <v>0</v>
      </c>
      <c r="AY52" s="60" t="n">
        <f aca="false">AS52/AS$2*AS$5*AY$5</f>
        <v>0</v>
      </c>
      <c r="AZ52" s="60" t="n">
        <f aca="false">AT52/AT$2*AT$5*AZ$5</f>
        <v>167.137248322148</v>
      </c>
      <c r="BA52" s="61" t="n">
        <f aca="false">SUM(AX52+AU52,AY52+AV52,AZ52+AW52)-MIN(AX52+AU52,AY52+AV52,AZ52+AW52)</f>
        <v>167.137248322148</v>
      </c>
      <c r="BB52" s="238"/>
      <c r="BC52" s="119" t="n">
        <v>1548</v>
      </c>
      <c r="BD52" s="247"/>
      <c r="BE52" s="60"/>
      <c r="BF52" s="77"/>
      <c r="BG52" s="217"/>
      <c r="BH52" s="60" t="n">
        <f aca="false">BB52/BB$2*BB$5*BH$5</f>
        <v>0</v>
      </c>
      <c r="BI52" s="60" t="n">
        <f aca="false">BC52/BC$2*BC$5*BI$5</f>
        <v>150.950083227259</v>
      </c>
      <c r="BJ52" s="60" t="n">
        <f aca="false">BD52/BD$2*BD$5*BJ$5</f>
        <v>0</v>
      </c>
      <c r="BK52" s="61" t="n">
        <f aca="false">SUM(BH52+BE52,BI52+BF52,BJ52+BG52)-MIN(BH52+BE52,BI52+BF52,BJ52+BG52)</f>
        <v>150.950083227259</v>
      </c>
      <c r="BL52" s="119" t="n">
        <v>1548</v>
      </c>
      <c r="BM52" s="156"/>
      <c r="BN52" s="203"/>
      <c r="BO52" s="125"/>
      <c r="BQ52" s="125"/>
      <c r="BR52" s="60" t="n">
        <f aca="false">BL52/BL$2*BL$5*BR$5</f>
        <v>142.108410848918</v>
      </c>
      <c r="BS52" s="60" t="n">
        <f aca="false">BM52/BM$2*BM$5*BS$5</f>
        <v>0</v>
      </c>
      <c r="BT52" s="60" t="n">
        <f aca="false">BN52/BN$2*BN$5*BT$5</f>
        <v>0</v>
      </c>
      <c r="BU52" s="61" t="n">
        <f aca="false">SUM(BR52+BO52,BS52+BP52,BT52+BQ52)-MIN(BR52+BO52,BS52+BP52,BT52+BQ52)</f>
        <v>142.108410848918</v>
      </c>
      <c r="BW52" s="106" t="s">
        <v>34</v>
      </c>
      <c r="BX52" s="106"/>
      <c r="BY52" s="106"/>
      <c r="BZ52" s="106"/>
      <c r="CA52" s="106"/>
      <c r="CB52" s="106"/>
      <c r="CC52" s="106"/>
    </row>
    <row r="53" customFormat="false" ht="12.9" hidden="false" customHeight="true" outlineLevel="0" collapsed="false">
      <c r="A53" s="52" t="n">
        <v>46</v>
      </c>
      <c r="B53" s="147" t="s">
        <v>174</v>
      </c>
      <c r="C53" s="89" t="s">
        <v>33</v>
      </c>
      <c r="D53" s="57"/>
      <c r="E53" s="57"/>
      <c r="F53" s="57"/>
      <c r="G53" s="60"/>
      <c r="H53" s="60"/>
      <c r="I53" s="60"/>
      <c r="J53" s="60" t="n">
        <f aca="false">D53/D$2*D$5*J$5</f>
        <v>0</v>
      </c>
      <c r="K53" s="60" t="n">
        <f aca="false">E53/E$2*E$5*K$5</f>
        <v>0</v>
      </c>
      <c r="L53" s="60" t="n">
        <f aca="false">F53/F$2*F$5*L$5</f>
        <v>0</v>
      </c>
      <c r="M53" s="61" t="n">
        <f aca="false">SUM(J53+G53,K53+H53,L53+I53)-MIN(J53+G53,K53+H53,L53+I53)</f>
        <v>0</v>
      </c>
      <c r="N53" s="152"/>
      <c r="O53" s="57"/>
      <c r="P53" s="57"/>
      <c r="Q53" s="60"/>
      <c r="R53" s="60"/>
      <c r="S53" s="60"/>
      <c r="T53" s="60" t="n">
        <f aca="false">N53/N$2*N$5*T$5</f>
        <v>0</v>
      </c>
      <c r="U53" s="60" t="n">
        <f aca="false">O53/O$2*O$5*U$5</f>
        <v>0</v>
      </c>
      <c r="V53" s="60" t="n">
        <f aca="false">P53/P$2*P$5*V$5</f>
        <v>0</v>
      </c>
      <c r="W53" s="61" t="n">
        <f aca="false">SUM(T53+Q53,U53+R53,V53+S53)-MIN(T53+Q53,U53+R53,V53+S53)</f>
        <v>0</v>
      </c>
      <c r="X53" s="57"/>
      <c r="Y53" s="57"/>
      <c r="Z53" s="238"/>
      <c r="AA53" s="60"/>
      <c r="AB53" s="60"/>
      <c r="AD53" s="60" t="n">
        <f aca="false">X53/X$2*X$5*AD$5</f>
        <v>0</v>
      </c>
      <c r="AE53" s="60" t="n">
        <f aca="false">Y53/Y$2*Y$5*AE$5</f>
        <v>0</v>
      </c>
      <c r="AF53" s="60" t="n">
        <f aca="false">Z53/Z$2*Z$5*AF$5</f>
        <v>0</v>
      </c>
      <c r="AG53" s="61" t="n">
        <f aca="false">SUM(AD53+AA53,AE53+AB53,AF53+AC53)-MIN(AD53+AA53,AE53+AB53,AF53+AC53)</f>
        <v>0</v>
      </c>
      <c r="AH53" s="57"/>
      <c r="AI53" s="238"/>
      <c r="AJ53" s="235"/>
      <c r="AK53" s="60"/>
      <c r="AL53" s="60"/>
      <c r="AM53" s="212"/>
      <c r="AN53" s="60" t="n">
        <f aca="false">AH53/AH$2*AH$5*AN$5</f>
        <v>0</v>
      </c>
      <c r="AO53" s="60" t="n">
        <f aca="false">AI53/AI$2*AI$5*AO$5</f>
        <v>0</v>
      </c>
      <c r="AP53" s="60" t="n">
        <f aca="false">AJ53/AJ$2*AJ$5*AP$5</f>
        <v>0</v>
      </c>
      <c r="AQ53" s="61" t="n">
        <f aca="false">SUM(AN53+AK53,AO53+AL53,AP53+AM53)-MIN(AN53+AK53,AO53+AL53,AP53+AM53)</f>
        <v>0</v>
      </c>
      <c r="AR53" s="238"/>
      <c r="AS53" s="235"/>
      <c r="AT53" s="142"/>
      <c r="AU53" s="60"/>
      <c r="AV53" s="77"/>
      <c r="AW53" s="217"/>
      <c r="AX53" s="60" t="n">
        <f aca="false">AR53/AR$2*AR$5*AX$5</f>
        <v>0</v>
      </c>
      <c r="AY53" s="60" t="n">
        <f aca="false">AS53/AS$2*AS$5*AY$5</f>
        <v>0</v>
      </c>
      <c r="AZ53" s="60" t="n">
        <f aca="false">AT53/AT$2*AT$5*AZ$5</f>
        <v>0</v>
      </c>
      <c r="BA53" s="61" t="n">
        <f aca="false">SUM(AX53+AU53,AY53+AV53,AZ53+AW53)-MIN(AX53+AU53,AY53+AV53,AZ53+AW53)</f>
        <v>0</v>
      </c>
      <c r="BB53" s="238"/>
      <c r="BC53" s="235"/>
      <c r="BD53" s="208" t="n">
        <v>1628</v>
      </c>
      <c r="BE53" s="60"/>
      <c r="BF53" s="77"/>
      <c r="BG53" s="217"/>
      <c r="BH53" s="60" t="n">
        <f aca="false">BB53/BB$2*BB$5*BH$5</f>
        <v>0</v>
      </c>
      <c r="BI53" s="60" t="n">
        <f aca="false">BC53/BC$2*BC$5*BI$5</f>
        <v>0</v>
      </c>
      <c r="BJ53" s="60" t="n">
        <f aca="false">BD53/BD$2*BD$5*BJ$5</f>
        <v>121.426634119881</v>
      </c>
      <c r="BK53" s="61" t="n">
        <f aca="false">SUM(BH53+BE53,BI53+BF53,BJ53+BG53)-MIN(BH53+BE53,BI53+BF53,BJ53+BG53)</f>
        <v>121.426634119881</v>
      </c>
      <c r="BL53" s="235"/>
      <c r="BM53" s="81" t="n">
        <v>1628</v>
      </c>
      <c r="BN53" s="203"/>
      <c r="BO53" s="125"/>
      <c r="BQ53" s="125"/>
      <c r="BR53" s="60" t="n">
        <f aca="false">BL53/BL$2*BL$5*BR$5</f>
        <v>0</v>
      </c>
      <c r="BS53" s="60" t="n">
        <f aca="false">BM53/BM$2*BM$5*BS$5</f>
        <v>99.3490642799024</v>
      </c>
      <c r="BT53" s="60" t="n">
        <f aca="false">BN53/BN$2*BN$5*BT$5</f>
        <v>0</v>
      </c>
      <c r="BU53" s="61" t="n">
        <f aca="false">SUM(BR53+BO53,BS53+BP53,BT53+BQ53)-MIN(BR53+BO53,BS53+BP53,BT53+BQ53)</f>
        <v>99.3490642799024</v>
      </c>
      <c r="BW53" s="105" t="s">
        <v>12</v>
      </c>
      <c r="BX53" s="105" t="s">
        <v>36</v>
      </c>
      <c r="BY53" s="105" t="s">
        <v>37</v>
      </c>
      <c r="BZ53" s="106" t="s">
        <v>38</v>
      </c>
      <c r="CA53" s="106" t="s">
        <v>39</v>
      </c>
      <c r="CB53" s="106" t="s">
        <v>40</v>
      </c>
      <c r="CC53" s="106" t="s">
        <v>41</v>
      </c>
    </row>
    <row r="54" customFormat="false" ht="12.9" hidden="false" customHeight="true" outlineLevel="0" collapsed="false">
      <c r="A54" s="52" t="n">
        <v>47</v>
      </c>
      <c r="B54" s="149" t="s">
        <v>175</v>
      </c>
      <c r="C54" s="149" t="s">
        <v>43</v>
      </c>
      <c r="D54" s="149"/>
      <c r="E54" s="149"/>
      <c r="F54" s="149"/>
      <c r="G54" s="60"/>
      <c r="H54" s="60"/>
      <c r="I54" s="60"/>
      <c r="J54" s="60" t="n">
        <f aca="false">D54/D$2*D$5*J$5</f>
        <v>0</v>
      </c>
      <c r="K54" s="60" t="n">
        <f aca="false">E54/E$2*E$5*K$5</f>
        <v>0</v>
      </c>
      <c r="L54" s="60" t="n">
        <f aca="false">F54/F$2*F$5*L$5</f>
        <v>0</v>
      </c>
      <c r="M54" s="61" t="n">
        <f aca="false">SUM(J54+G54,K54+H54,L54+I54)-MIN(J54+G54,K54+H54,L54+I54)</f>
        <v>0</v>
      </c>
      <c r="N54" s="150"/>
      <c r="O54" s="149"/>
      <c r="P54" s="149"/>
      <c r="Q54" s="60"/>
      <c r="R54" s="60"/>
      <c r="S54" s="60"/>
      <c r="T54" s="60" t="n">
        <f aca="false">N54/N$2*N$5*T$5</f>
        <v>0</v>
      </c>
      <c r="U54" s="60" t="n">
        <f aca="false">O54/O$2*O$5*U$5</f>
        <v>0</v>
      </c>
      <c r="V54" s="60" t="n">
        <f aca="false">P54/P$2*P$5*V$5</f>
        <v>0</v>
      </c>
      <c r="W54" s="61" t="n">
        <f aca="false">SUM(T54+Q54,U54+R54,V54+S54)-MIN(T54+Q54,U54+R54,V54+S54)</f>
        <v>0</v>
      </c>
      <c r="X54" s="149"/>
      <c r="Y54" s="149"/>
      <c r="Z54" s="238"/>
      <c r="AA54" s="60"/>
      <c r="AB54" s="60"/>
      <c r="AD54" s="60" t="n">
        <f aca="false">X54/X$2*X$5*AD$5</f>
        <v>0</v>
      </c>
      <c r="AE54" s="60" t="n">
        <f aca="false">Y54/Y$2*Y$5*AE$5</f>
        <v>0</v>
      </c>
      <c r="AF54" s="60" t="n">
        <f aca="false">Z54/Z$2*Z$5*AF$5</f>
        <v>0</v>
      </c>
      <c r="AG54" s="61" t="n">
        <f aca="false">SUM(AD54+AA54,AE54+AB54,AF54+AC54)-MIN(AD54+AA54,AE54+AB54,AF54+AC54)</f>
        <v>0</v>
      </c>
      <c r="AH54" s="149"/>
      <c r="AI54" s="238"/>
      <c r="AJ54" s="235"/>
      <c r="AK54" s="60"/>
      <c r="AL54" s="60"/>
      <c r="AM54" s="212"/>
      <c r="AN54" s="60" t="n">
        <f aca="false">AH54/AH$2*AH$5*AN$5</f>
        <v>0</v>
      </c>
      <c r="AO54" s="60" t="n">
        <f aca="false">AI54/AI$2*AI$5*AO$5</f>
        <v>0</v>
      </c>
      <c r="AP54" s="60" t="n">
        <f aca="false">AJ54/AJ$2*AJ$5*AP$5</f>
        <v>0</v>
      </c>
      <c r="AQ54" s="61" t="n">
        <f aca="false">SUM(AN54+AK54,AO54+AL54,AP54+AM54)-MIN(AN54+AK54,AO54+AL54,AP54+AM54)</f>
        <v>0</v>
      </c>
      <c r="AR54" s="238"/>
      <c r="AS54" s="235"/>
      <c r="AT54" s="137" t="n">
        <v>896</v>
      </c>
      <c r="AU54" s="60"/>
      <c r="AV54" s="77"/>
      <c r="AW54" s="217"/>
      <c r="AX54" s="60" t="n">
        <f aca="false">AR54/AR$2*AR$5*AX$5</f>
        <v>0</v>
      </c>
      <c r="AY54" s="60" t="n">
        <f aca="false">AS54/AS$2*AS$5*AY$5</f>
        <v>0</v>
      </c>
      <c r="AZ54" s="60" t="n">
        <f aca="false">AT54/AT$2*AT$5*AZ$5</f>
        <v>96.7409395973154</v>
      </c>
      <c r="BA54" s="61" t="n">
        <f aca="false">SUM(AX54+AU54,AY54+AV54,AZ54+AW54)-MIN(AX54+AU54,AY54+AV54,AZ54+AW54)</f>
        <v>96.7409395973154</v>
      </c>
      <c r="BB54" s="238"/>
      <c r="BC54" s="138" t="n">
        <v>896</v>
      </c>
      <c r="BD54" s="261"/>
      <c r="BE54" s="60"/>
      <c r="BF54" s="77"/>
      <c r="BG54" s="217"/>
      <c r="BH54" s="60" t="n">
        <f aca="false">BB54/BB$2*BB$5*BH$5</f>
        <v>0</v>
      </c>
      <c r="BI54" s="60" t="n">
        <f aca="false">BC54/BC$2*BC$5*BI$5</f>
        <v>87.3716244002742</v>
      </c>
      <c r="BJ54" s="60" t="n">
        <f aca="false">BD54/BD$2*BD$5*BJ$5</f>
        <v>0</v>
      </c>
      <c r="BK54" s="61" t="n">
        <f aca="false">SUM(BH54+BE54,BI54+BF54,BJ54+BG54)-MIN(BH54+BE54,BI54+BF54,BJ54+BG54)</f>
        <v>87.3716244002742</v>
      </c>
      <c r="BL54" s="138" t="n">
        <v>896</v>
      </c>
      <c r="BM54" s="262"/>
      <c r="BN54" s="203"/>
      <c r="BO54" s="125"/>
      <c r="BQ54" s="125"/>
      <c r="BR54" s="60" t="n">
        <f aca="false">BL54/BL$2*BL$5*BR$5</f>
        <v>82.2539639022162</v>
      </c>
      <c r="BS54" s="60" t="n">
        <f aca="false">BM54/BM$2*BM$5*BS$5</f>
        <v>0</v>
      </c>
      <c r="BT54" s="60" t="n">
        <f aca="false">BN54/BN$2*BN$5*BT$5</f>
        <v>0</v>
      </c>
      <c r="BU54" s="61" t="n">
        <f aca="false">SUM(BR54+BO54,BS54+BP54,BT54+BQ54)-MIN(BR54+BO54,BS54+BP54,BT54+BQ54)</f>
        <v>82.2539639022162</v>
      </c>
      <c r="BW54" s="113" t="s">
        <v>48</v>
      </c>
      <c r="BX54" s="113" t="s">
        <v>45</v>
      </c>
      <c r="BY54" s="114" t="n">
        <v>2016</v>
      </c>
      <c r="BZ54" s="115" t="n">
        <v>519.833496571988</v>
      </c>
      <c r="CA54" s="115" t="n">
        <v>717.41</v>
      </c>
      <c r="CB54" s="115" t="n">
        <v>956.35</v>
      </c>
      <c r="CC54" s="115" t="n">
        <f aca="false">BZ54*CA54/CB54</f>
        <v>389.955297512114</v>
      </c>
    </row>
    <row r="55" customFormat="false" ht="12.9" hidden="false" customHeight="true" outlineLevel="0" collapsed="false">
      <c r="A55" s="52" t="n">
        <v>48</v>
      </c>
      <c r="B55" s="210" t="s">
        <v>63</v>
      </c>
      <c r="C55" s="54" t="s">
        <v>31</v>
      </c>
      <c r="D55" s="204" t="n">
        <v>6629</v>
      </c>
      <c r="E55" s="195" t="n">
        <v>6247</v>
      </c>
      <c r="F55" s="204" t="n">
        <v>9322</v>
      </c>
      <c r="G55" s="196" t="n">
        <f aca="false">$CB$37</f>
        <v>10.9458802860697</v>
      </c>
      <c r="H55" s="196"/>
      <c r="I55" s="196" t="n">
        <f aca="false">$CB$41</f>
        <v>39.2112649666393</v>
      </c>
      <c r="J55" s="60" t="n">
        <f aca="false">D55/D$2*D$5*J$5</f>
        <v>389.348396904367</v>
      </c>
      <c r="K55" s="60" t="n">
        <f aca="false">E55/E$2*E$5*K$5</f>
        <v>380.55367537566</v>
      </c>
      <c r="L55" s="60" t="n">
        <f aca="false">F55/F$2*F$5*L$5</f>
        <v>468.613472260305</v>
      </c>
      <c r="M55" s="61" t="n">
        <f aca="false">SUM(J55+G55,K55+H55,L55+I55)-MIN(J55+G55,K55+H55,L55+I55)</f>
        <v>908.119014417381</v>
      </c>
      <c r="N55" s="211" t="n">
        <v>6247</v>
      </c>
      <c r="O55" s="204" t="n">
        <v>9322</v>
      </c>
      <c r="P55" s="204"/>
      <c r="Q55" s="196"/>
      <c r="R55" s="196" t="n">
        <f aca="false">$CB$41*$U$5/$V$5</f>
        <v>32.081944063614</v>
      </c>
      <c r="S55" s="196"/>
      <c r="T55" s="60" t="n">
        <f aca="false">N55/N$2*N$5*T$5</f>
        <v>359.411804521457</v>
      </c>
      <c r="U55" s="60" t="n">
        <f aca="false">O55/O$2*O$5*U$5</f>
        <v>383.411022758432</v>
      </c>
      <c r="V55" s="207" t="n">
        <f aca="false">$CC$55</f>
        <v>403.290155105832</v>
      </c>
      <c r="W55" s="61" t="n">
        <f aca="false">SUM(T55+Q55,U55+R55,V55+S55)-MIN(T55+Q55,U55+R55,V55+S55)</f>
        <v>818.783121927878</v>
      </c>
      <c r="X55" s="204" t="n">
        <v>9322</v>
      </c>
      <c r="Y55" s="204"/>
      <c r="Z55" s="238"/>
      <c r="AA55" s="196" t="n">
        <f aca="false">$CB$41*$J$5/$L$5</f>
        <v>30.2996138378576</v>
      </c>
      <c r="AB55" s="196"/>
      <c r="AD55" s="60" t="n">
        <f aca="false">X55/X$2*X$5*AD$5</f>
        <v>362.110410382963</v>
      </c>
      <c r="AE55" s="207" t="n">
        <f aca="false">$CC$55*$U$5/$V$5</f>
        <v>329.964672359317</v>
      </c>
      <c r="AF55" s="60" t="n">
        <f aca="false">Z55/Z$2*Z$5*AF$5</f>
        <v>0</v>
      </c>
      <c r="AG55" s="61" t="n">
        <f aca="false">SUM(AD55+AA55,AE55+AB55,AF55+AC55)-MIN(AD55+AA55,AE55+AB55,AF55+AC55)</f>
        <v>722.374696580138</v>
      </c>
      <c r="AH55" s="204"/>
      <c r="AI55" s="238"/>
      <c r="AJ55" s="235" t="n">
        <v>6105</v>
      </c>
      <c r="AK55" s="196"/>
      <c r="AL55" s="196"/>
      <c r="AM55" s="212"/>
      <c r="AN55" s="207" t="n">
        <f aca="false">$CC$55*$T$5/$V$5</f>
        <v>311.633301672688</v>
      </c>
      <c r="AO55" s="60" t="n">
        <f aca="false">AI55/AI$2*AI$5*AO$5</f>
        <v>0</v>
      </c>
      <c r="AP55" s="60" t="n">
        <f aca="false">AJ55/AJ$2*AJ$5*AP$5</f>
        <v>517.054203880505</v>
      </c>
      <c r="AQ55" s="61" t="n">
        <f aca="false">SUM(AN55+AK55,AO55+AL55,AP55+AM55)-MIN(AN55+AK55,AO55+AL55,AP55+AM55)</f>
        <v>828.687505553194</v>
      </c>
      <c r="AR55" s="238"/>
      <c r="AS55" s="235" t="n">
        <v>6105</v>
      </c>
      <c r="AT55" s="118"/>
      <c r="AU55" s="196"/>
      <c r="AV55" s="213"/>
      <c r="AW55" s="217"/>
      <c r="AX55" s="60" t="n">
        <f aca="false">AR55/AR$2*AR$5*AX$5</f>
        <v>0</v>
      </c>
      <c r="AY55" s="60" t="n">
        <f aca="false">AS55/AS$2*AS$5*AY$5</f>
        <v>423.044348629504</v>
      </c>
      <c r="AZ55" s="60" t="n">
        <f aca="false">AT55/AT$2*AT$5*AZ$5</f>
        <v>0</v>
      </c>
      <c r="BA55" s="61" t="n">
        <f aca="false">SUM(AX55+AU55,AY55+AV55,AZ55+AW55)-MIN(AX55+AU55,AY55+AV55,AZ55+AW55)</f>
        <v>423.044348629504</v>
      </c>
      <c r="BB55" s="235" t="n">
        <v>6105</v>
      </c>
      <c r="BC55" s="119"/>
      <c r="BD55" s="208" t="n">
        <v>0</v>
      </c>
      <c r="BE55" s="196"/>
      <c r="BF55" s="213"/>
      <c r="BG55" s="217"/>
      <c r="BH55" s="60" t="n">
        <f aca="false">BB55/BB$2*BB$5*BH$5</f>
        <v>416.272260548693</v>
      </c>
      <c r="BI55" s="60" t="n">
        <f aca="false">BC55/BC$2*BC$5*BI$5</f>
        <v>0</v>
      </c>
      <c r="BJ55" s="60" t="n">
        <f aca="false">BD55/BD$2*BD$5*BJ$5</f>
        <v>0</v>
      </c>
      <c r="BK55" s="61" t="n">
        <f aca="false">SUM(BH55+BE55,BI55+BF55,BJ55+BG55)-MIN(BH55+BE55,BI55+BF55,BJ55+BG55)</f>
        <v>416.272260548693</v>
      </c>
      <c r="BL55" s="119"/>
      <c r="BM55" s="81" t="n">
        <v>0</v>
      </c>
      <c r="BN55" s="203"/>
      <c r="BO55" s="125"/>
      <c r="BQ55" s="125"/>
      <c r="BR55" s="60" t="n">
        <f aca="false">BL55/BL$2*BL$5*BR$5</f>
        <v>0</v>
      </c>
      <c r="BS55" s="60" t="n">
        <f aca="false">BM55/BM$2*BM$5*BS$5</f>
        <v>0</v>
      </c>
      <c r="BT55" s="60" t="n">
        <f aca="false">BN55/BN$2*BN$5*BT$5</f>
        <v>0</v>
      </c>
      <c r="BU55" s="61" t="n">
        <f aca="false">SUM(BR55+BO55,BS55+BP55,BT55+BQ55)-MIN(BR55+BO55,BS55+BP55,BT55+BQ55)</f>
        <v>0</v>
      </c>
      <c r="BW55" s="113" t="s">
        <v>165</v>
      </c>
      <c r="BX55" s="153" t="s">
        <v>77</v>
      </c>
      <c r="BY55" s="114" t="n">
        <v>2016</v>
      </c>
      <c r="BZ55" s="115" t="n">
        <v>519.833496571988</v>
      </c>
      <c r="CA55" s="263" t="n">
        <v>771.33</v>
      </c>
      <c r="CB55" s="263" t="n">
        <v>994.23</v>
      </c>
      <c r="CC55" s="115" t="n">
        <f aca="false">BZ55*CA55/CB55</f>
        <v>403.290155105832</v>
      </c>
    </row>
    <row r="56" customFormat="false" ht="12.9" hidden="false" customHeight="true" outlineLevel="0" collapsed="false">
      <c r="A56" s="52" t="n">
        <v>49</v>
      </c>
      <c r="B56" s="210" t="s">
        <v>94</v>
      </c>
      <c r="C56" s="166" t="s">
        <v>31</v>
      </c>
      <c r="D56" s="204"/>
      <c r="E56" s="204" t="n">
        <v>4940</v>
      </c>
      <c r="F56" s="204" t="n">
        <v>8257</v>
      </c>
      <c r="G56" s="196"/>
      <c r="H56" s="196"/>
      <c r="I56" s="196"/>
      <c r="J56" s="60" t="n">
        <f aca="false">D56/D$2*D$5*J$5</f>
        <v>0</v>
      </c>
      <c r="K56" s="60" t="n">
        <f aca="false">E56/E$2*E$5*K$5</f>
        <v>300.93407337214</v>
      </c>
      <c r="L56" s="60" t="n">
        <f aca="false">F56/F$2*F$5*L$5</f>
        <v>415.076318435244</v>
      </c>
      <c r="M56" s="61" t="n">
        <f aca="false">SUM(J56+G56,K56+H56,L56+I56)-MIN(J56+G56,K56+H56,L56+I56)</f>
        <v>716.010391807384</v>
      </c>
      <c r="N56" s="225" t="n">
        <v>4940</v>
      </c>
      <c r="O56" s="204" t="n">
        <v>8257</v>
      </c>
      <c r="P56" s="204" t="n">
        <v>6127</v>
      </c>
      <c r="Q56" s="196"/>
      <c r="R56" s="196"/>
      <c r="S56" s="196"/>
      <c r="T56" s="60" t="n">
        <f aca="false">N56/N$2*N$5*T$5</f>
        <v>284.215513740355</v>
      </c>
      <c r="U56" s="60" t="n">
        <f aca="false">O56/O$2*O$5*U$5</f>
        <v>339.607896901563</v>
      </c>
      <c r="V56" s="60" t="n">
        <f aca="false">P56/P$2*P$5*V$5</f>
        <v>366.726520840135</v>
      </c>
      <c r="W56" s="61" t="n">
        <f aca="false">SUM(T56+Q56,U56+R56,V56+S56)-MIN(T56+Q56,U56+R56,V56+S56)</f>
        <v>706.334417741698</v>
      </c>
      <c r="X56" s="204" t="n">
        <v>8257</v>
      </c>
      <c r="Y56" s="204" t="n">
        <v>6127</v>
      </c>
      <c r="Z56" s="197" t="n">
        <v>2773</v>
      </c>
      <c r="AA56" s="196"/>
      <c r="AB56" s="196"/>
      <c r="AD56" s="60" t="n">
        <f aca="false">X56/X$2*X$5*AD$5</f>
        <v>320.740791518143</v>
      </c>
      <c r="AE56" s="60" t="n">
        <f aca="false">Y56/Y$2*Y$5*AE$5</f>
        <v>300.048971596474</v>
      </c>
      <c r="AF56" s="60" t="n">
        <f aca="false">Z56/Z$2*Z$5*AF$5</f>
        <v>358.945750066613</v>
      </c>
      <c r="AG56" s="61" t="n">
        <f aca="false">SUM(AD56+AA56,AE56+AB56,AF56+AC56)-MIN(AD56+AA56,AE56+AB56,AF56+AC56)</f>
        <v>679.686541584756</v>
      </c>
      <c r="AH56" s="204" t="n">
        <v>6127</v>
      </c>
      <c r="AI56" s="197" t="n">
        <v>2773</v>
      </c>
      <c r="AJ56" s="216" t="n">
        <v>5721</v>
      </c>
      <c r="AK56" s="196"/>
      <c r="AL56" s="196"/>
      <c r="AM56" s="212"/>
      <c r="AN56" s="60" t="n">
        <f aca="false">AH56/AH$2*AH$5*AN$5</f>
        <v>283.379584285559</v>
      </c>
      <c r="AO56" s="60" t="n">
        <f aca="false">AI56/AI$2*AI$5*AO$5</f>
        <v>308.776099120703</v>
      </c>
      <c r="AP56" s="60" t="n">
        <f aca="false">AJ56/AJ$2*AJ$5*AP$5</f>
        <v>484.531875577456</v>
      </c>
      <c r="AQ56" s="61" t="n">
        <f aca="false">SUM(AN56+AK56,AO56+AL56,AP56+AM56)-MIN(AN56+AK56,AO56+AL56,AP56+AM56)</f>
        <v>793.307974698159</v>
      </c>
      <c r="AR56" s="197" t="n">
        <v>2773</v>
      </c>
      <c r="AS56" s="216" t="n">
        <v>5721</v>
      </c>
      <c r="AT56" s="264"/>
      <c r="AU56" s="196"/>
      <c r="AV56" s="213"/>
      <c r="AW56" s="217"/>
      <c r="AX56" s="60" t="n">
        <f aca="false">AR56/AR$2*AR$5*AX$5</f>
        <v>290.304209965361</v>
      </c>
      <c r="AY56" s="60" t="n">
        <f aca="false">AS56/AS$2*AS$5*AY$5</f>
        <v>396.43517092701</v>
      </c>
      <c r="AZ56" s="60" t="n">
        <f aca="false">AT56/AT$2*AT$5*AZ$5</f>
        <v>0</v>
      </c>
      <c r="BA56" s="61" t="n">
        <f aca="false">SUM(AX56+AU56,AY56+AV56,AZ56+AW56)-MIN(AX56+AU56,AY56+AV56,AZ56+AW56)</f>
        <v>686.739380892371</v>
      </c>
      <c r="BB56" s="216" t="n">
        <v>5721</v>
      </c>
      <c r="BC56" s="265"/>
      <c r="BD56" s="256"/>
      <c r="BE56" s="196"/>
      <c r="BF56" s="213"/>
      <c r="BG56" s="217"/>
      <c r="BH56" s="60" t="n">
        <f aca="false">BB56/BB$2*BB$5*BH$5</f>
        <v>390.08904219477</v>
      </c>
      <c r="BI56" s="60" t="n">
        <f aca="false">BC56/BC$2*BC$5*BI$5</f>
        <v>0</v>
      </c>
      <c r="BJ56" s="60" t="n">
        <f aca="false">BD56/BD$2*BD$5*BJ$5</f>
        <v>0</v>
      </c>
      <c r="BK56" s="61" t="n">
        <f aca="false">SUM(BH56+BE56,BI56+BF56,BJ56+BG56)-MIN(BH56+BE56,BI56+BF56,BJ56+BG56)</f>
        <v>390.08904219477</v>
      </c>
      <c r="BL56" s="265"/>
      <c r="BM56" s="257"/>
      <c r="BN56" s="203"/>
      <c r="BO56" s="125"/>
      <c r="BQ56" s="125"/>
      <c r="BR56" s="60" t="n">
        <f aca="false">BL56/BL$2*BL$5*BR$5</f>
        <v>0</v>
      </c>
      <c r="BS56" s="60" t="n">
        <f aca="false">BM56/BM$2*BM$5*BS$5</f>
        <v>0</v>
      </c>
      <c r="BT56" s="60" t="n">
        <f aca="false">BN56/BN$2*BN$5*BT$5</f>
        <v>0</v>
      </c>
      <c r="BU56" s="61" t="n">
        <f aca="false">SUM(BR56+BO56,BS56+BP56,BT56+BQ56)-MIN(BR56+BO56,BS56+BP56,BT56+BQ56)</f>
        <v>0</v>
      </c>
      <c r="BW56" s="228" t="s">
        <v>110</v>
      </c>
      <c r="BX56" s="228" t="s">
        <v>149</v>
      </c>
      <c r="BY56" s="114" t="n">
        <v>2018</v>
      </c>
      <c r="BZ56" s="115" t="n">
        <v>527.894979981521</v>
      </c>
      <c r="CA56" s="140" t="n">
        <v>958.78</v>
      </c>
      <c r="CB56" s="263" t="n">
        <v>1000</v>
      </c>
      <c r="CC56" s="115" t="n">
        <f aca="false">BZ56*CA56/CB56</f>
        <v>506.135148906683</v>
      </c>
    </row>
    <row r="57" customFormat="false" ht="12.9" hidden="false" customHeight="true" outlineLevel="0" collapsed="false">
      <c r="A57" s="52" t="n">
        <v>50</v>
      </c>
      <c r="B57" s="210" t="s">
        <v>100</v>
      </c>
      <c r="C57" s="166" t="s">
        <v>31</v>
      </c>
      <c r="D57" s="204" t="n">
        <v>5773</v>
      </c>
      <c r="E57" s="195" t="n">
        <v>5749</v>
      </c>
      <c r="F57" s="195" t="n">
        <v>9729</v>
      </c>
      <c r="G57" s="196"/>
      <c r="H57" s="196"/>
      <c r="I57" s="196"/>
      <c r="J57" s="60" t="n">
        <f aca="false">D57/D$2*D$5*J$5</f>
        <v>339.072001105583</v>
      </c>
      <c r="K57" s="60" t="n">
        <f aca="false">E57/E$2*E$5*K$5</f>
        <v>350.216596723975</v>
      </c>
      <c r="L57" s="60" t="n">
        <f aca="false">F57/F$2*F$5*L$5</f>
        <v>489.07321085824</v>
      </c>
      <c r="M57" s="61" t="n">
        <f aca="false">SUM(J57+G57,K57+H57,L57+I57)-MIN(J57+G57,K57+H57,L57+I57)</f>
        <v>839.289807582214</v>
      </c>
      <c r="N57" s="211" t="n">
        <v>5749</v>
      </c>
      <c r="O57" s="195" t="n">
        <v>9729</v>
      </c>
      <c r="P57" s="195"/>
      <c r="Q57" s="196"/>
      <c r="R57" s="196"/>
      <c r="S57" s="196"/>
      <c r="T57" s="60" t="n">
        <f aca="false">N57/N$2*N$5*T$5</f>
        <v>330.760119128198</v>
      </c>
      <c r="U57" s="60" t="n">
        <f aca="false">O57/O$2*O$5*U$5</f>
        <v>400.150808884014</v>
      </c>
      <c r="V57" s="60" t="n">
        <f aca="false">P57/P$2*P$5*V$5</f>
        <v>0</v>
      </c>
      <c r="W57" s="61" t="n">
        <f aca="false">SUM(T57+Q57,U57+R57,V57+S57)-MIN(T57+Q57,U57+R57,V57+S57)</f>
        <v>730.910928012213</v>
      </c>
      <c r="X57" s="195" t="n">
        <v>9729</v>
      </c>
      <c r="Y57" s="195"/>
      <c r="Z57" s="205" t="n">
        <v>485</v>
      </c>
      <c r="AA57" s="196"/>
      <c r="AB57" s="196"/>
      <c r="AD57" s="60" t="n">
        <f aca="false">X57/X$2*X$5*AD$5</f>
        <v>377.920208390458</v>
      </c>
      <c r="AE57" s="60" t="n">
        <f aca="false">Y57/Y$2*Y$5*AE$5</f>
        <v>0</v>
      </c>
      <c r="AF57" s="60" t="n">
        <f aca="false">Z57/Z$2*Z$5*AF$5</f>
        <v>62.7799094058087</v>
      </c>
      <c r="AG57" s="61" t="n">
        <f aca="false">SUM(AD57+AA57,AE57+AB57,AF57+AC57)-MIN(AD57+AA57,AE57+AB57,AF57+AC57)</f>
        <v>440.700117796267</v>
      </c>
      <c r="AH57" s="195"/>
      <c r="AI57" s="205" t="n">
        <v>485</v>
      </c>
      <c r="AJ57" s="206" t="n">
        <v>4984</v>
      </c>
      <c r="AK57" s="196"/>
      <c r="AL57" s="196"/>
      <c r="AM57" s="212"/>
      <c r="AN57" s="60" t="n">
        <f aca="false">AH57/AH$2*AH$5*AN$5</f>
        <v>0</v>
      </c>
      <c r="AO57" s="60" t="n">
        <f aca="false">AI57/AI$2*AI$5*AO$5</f>
        <v>54.0051958433253</v>
      </c>
      <c r="AP57" s="60" t="n">
        <f aca="false">AJ57/AJ$2*AJ$5*AP$5</f>
        <v>422.112719433323</v>
      </c>
      <c r="AQ57" s="61" t="n">
        <f aca="false">SUM(AN57+AK57,AO57+AL57,AP57+AM57)-MIN(AN57+AK57,AO57+AL57,AP57+AM57)</f>
        <v>476.117915276648</v>
      </c>
      <c r="AR57" s="205" t="n">
        <v>485</v>
      </c>
      <c r="AS57" s="206" t="n">
        <v>4984</v>
      </c>
      <c r="AT57" s="142"/>
      <c r="AU57" s="196"/>
      <c r="AV57" s="213"/>
      <c r="AW57" s="217"/>
      <c r="AX57" s="60" t="n">
        <f aca="false">AR57/AR$2*AR$5*AX$5</f>
        <v>50.7744471089795</v>
      </c>
      <c r="AY57" s="60" t="n">
        <f aca="false">AS57/AS$2*AS$5*AY$5</f>
        <v>345.364952263628</v>
      </c>
      <c r="AZ57" s="60" t="n">
        <f aca="false">AT57/AT$2*AT$5*AZ$5</f>
        <v>0</v>
      </c>
      <c r="BA57" s="61" t="n">
        <f aca="false">SUM(AX57+AU57,AY57+AV57,AZ57+AW57)-MIN(AX57+AU57,AY57+AV57,AZ57+AW57)</f>
        <v>396.139399372607</v>
      </c>
      <c r="BB57" s="206" t="n">
        <v>4984</v>
      </c>
      <c r="BC57" s="119"/>
      <c r="BD57" s="247"/>
      <c r="BE57" s="196"/>
      <c r="BF57" s="213"/>
      <c r="BG57" s="217"/>
      <c r="BH57" s="60" t="n">
        <f aca="false">BB57/BB$2*BB$5*BH$5</f>
        <v>339.836354885288</v>
      </c>
      <c r="BI57" s="60" t="n">
        <f aca="false">BC57/BC$2*BC$5*BI$5</f>
        <v>0</v>
      </c>
      <c r="BJ57" s="60" t="n">
        <f aca="false">BD57/BD$2*BD$5*BJ$5</f>
        <v>0</v>
      </c>
      <c r="BK57" s="61" t="n">
        <f aca="false">SUM(BH57+BE57,BI57+BF57,BJ57+BG57)-MIN(BH57+BE57,BI57+BF57,BJ57+BG57)</f>
        <v>339.836354885288</v>
      </c>
      <c r="BL57" s="119"/>
      <c r="BM57" s="156"/>
      <c r="BN57" s="203"/>
      <c r="BO57" s="125"/>
      <c r="BQ57" s="125"/>
      <c r="BR57" s="60" t="n">
        <f aca="false">BL57/BL$2*BL$5*BR$5</f>
        <v>0</v>
      </c>
      <c r="BS57" s="60" t="n">
        <f aca="false">BM57/BM$2*BM$5*BS$5</f>
        <v>0</v>
      </c>
      <c r="BT57" s="60" t="n">
        <f aca="false">BN57/BN$2*BN$5*BT$5</f>
        <v>0</v>
      </c>
      <c r="BU57" s="61" t="n">
        <f aca="false">SUM(BR57+BO57,BS57+BP57,BT57+BQ57)-MIN(BR57+BO57,BS57+BP57,BT57+BQ57)</f>
        <v>0</v>
      </c>
      <c r="BW57" s="228" t="s">
        <v>110</v>
      </c>
      <c r="BX57" s="228" t="s">
        <v>149</v>
      </c>
      <c r="BY57" s="114" t="n">
        <v>2018</v>
      </c>
      <c r="BZ57" s="260" t="n">
        <f aca="false">$BH$5</f>
        <v>425</v>
      </c>
      <c r="CA57" s="140" t="n">
        <v>958.78</v>
      </c>
      <c r="CB57" s="263" t="n">
        <v>1000</v>
      </c>
      <c r="CC57" s="115" t="n">
        <f aca="false">BZ57*CA57/CB57</f>
        <v>407.4815</v>
      </c>
    </row>
    <row r="58" customFormat="false" ht="12.9" hidden="false" customHeight="true" outlineLevel="0" collapsed="false">
      <c r="A58" s="52" t="n">
        <v>51</v>
      </c>
      <c r="B58" s="147" t="s">
        <v>176</v>
      </c>
      <c r="C58" s="149" t="s">
        <v>43</v>
      </c>
      <c r="D58" s="149"/>
      <c r="E58" s="149"/>
      <c r="F58" s="149"/>
      <c r="G58" s="60"/>
      <c r="H58" s="60"/>
      <c r="I58" s="60"/>
      <c r="J58" s="60" t="n">
        <f aca="false">D58/D$2*D$5*J$5</f>
        <v>0</v>
      </c>
      <c r="K58" s="60" t="n">
        <f aca="false">E58/E$2*E$5*K$5</f>
        <v>0</v>
      </c>
      <c r="L58" s="60" t="n">
        <f aca="false">F58/F$2*F$5*L$5</f>
        <v>0</v>
      </c>
      <c r="M58" s="61" t="n">
        <f aca="false">SUM(J58+G58,K58+H58,L58+I58)-MIN(J58+G58,K58+H58,L58+I58)</f>
        <v>0</v>
      </c>
      <c r="N58" s="150"/>
      <c r="O58" s="149"/>
      <c r="P58" s="149"/>
      <c r="Q58" s="60"/>
      <c r="R58" s="60"/>
      <c r="S58" s="60"/>
      <c r="T58" s="60" t="n">
        <f aca="false">N58/N$2*N$5*T$5</f>
        <v>0</v>
      </c>
      <c r="U58" s="60" t="n">
        <f aca="false">O58/O$2*O$5*U$5</f>
        <v>0</v>
      </c>
      <c r="V58" s="60" t="n">
        <f aca="false">P58/P$2*P$5*V$5</f>
        <v>0</v>
      </c>
      <c r="W58" s="61" t="n">
        <f aca="false">SUM(T58+Q58,U58+R58,V58+S58)-MIN(T58+Q58,U58+R58,V58+S58)</f>
        <v>0</v>
      </c>
      <c r="X58" s="149"/>
      <c r="Y58" s="149"/>
      <c r="Z58" s="238"/>
      <c r="AA58" s="60"/>
      <c r="AB58" s="60"/>
      <c r="AD58" s="60" t="n">
        <f aca="false">X58/X$2*X$5*AD$5</f>
        <v>0</v>
      </c>
      <c r="AE58" s="60" t="n">
        <f aca="false">Y58/Y$2*Y$5*AE$5</f>
        <v>0</v>
      </c>
      <c r="AF58" s="60" t="n">
        <f aca="false">Z58/Z$2*Z$5*AF$5</f>
        <v>0</v>
      </c>
      <c r="AG58" s="61" t="n">
        <f aca="false">SUM(AD58+AA58,AE58+AB58,AF58+AC58)-MIN(AD58+AA58,AE58+AB58,AF58+AC58)</f>
        <v>0</v>
      </c>
      <c r="AH58" s="149"/>
      <c r="AI58" s="238"/>
      <c r="AJ58" s="235" t="n">
        <v>3549</v>
      </c>
      <c r="AK58" s="60"/>
      <c r="AL58" s="60"/>
      <c r="AM58" s="212"/>
      <c r="AN58" s="60" t="n">
        <f aca="false">AH58/AH$2*AH$5*AN$5</f>
        <v>0</v>
      </c>
      <c r="AO58" s="60" t="n">
        <f aca="false">AI58/AI$2*AI$5*AO$5</f>
        <v>0</v>
      </c>
      <c r="AP58" s="60" t="n">
        <f aca="false">AJ58/AJ$2*AJ$5*AP$5</f>
        <v>300.577456113335</v>
      </c>
      <c r="AQ58" s="61" t="n">
        <f aca="false">SUM(AN58+AK58,AO58+AL58,AP58+AM58)-MIN(AN58+AK58,AO58+AL58,AP58+AM58)</f>
        <v>300.577456113335</v>
      </c>
      <c r="AR58" s="238"/>
      <c r="AS58" s="235" t="n">
        <v>3549</v>
      </c>
      <c r="AT58" s="118"/>
      <c r="AU58" s="60"/>
      <c r="AV58" s="77"/>
      <c r="AW58" s="217"/>
      <c r="AX58" s="60" t="n">
        <f aca="false">AR58/AR$2*AR$5*AX$5</f>
        <v>0</v>
      </c>
      <c r="AY58" s="60" t="n">
        <f aca="false">AS58/AS$2*AS$5*AY$5</f>
        <v>245.927009547274</v>
      </c>
      <c r="AZ58" s="60" t="n">
        <f aca="false">AT58/AT$2*AT$5*AZ$5</f>
        <v>0</v>
      </c>
      <c r="BA58" s="61" t="n">
        <f aca="false">SUM(AX58+AU58,AY58+AV58,AZ58+AW58)-MIN(AX58+AU58,AY58+AV58,AZ58+AW58)</f>
        <v>245.927009547274</v>
      </c>
      <c r="BB58" s="235" t="n">
        <v>3549</v>
      </c>
      <c r="BC58" s="119"/>
      <c r="BD58" s="247"/>
      <c r="BE58" s="60"/>
      <c r="BF58" s="77"/>
      <c r="BG58" s="217"/>
      <c r="BH58" s="60" t="n">
        <f aca="false">BB58/BB$2*BB$5*BH$5</f>
        <v>241.990213380395</v>
      </c>
      <c r="BI58" s="60" t="n">
        <f aca="false">BC58/BC$2*BC$5*BI$5</f>
        <v>0</v>
      </c>
      <c r="BJ58" s="60" t="n">
        <f aca="false">BD58/BD$2*BD$5*BJ$5</f>
        <v>0</v>
      </c>
      <c r="BK58" s="61" t="n">
        <f aca="false">SUM(BH58+BE58,BI58+BF58,BJ58+BG58)-MIN(BH58+BE58,BI58+BF58,BJ58+BG58)</f>
        <v>241.990213380395</v>
      </c>
      <c r="BL58" s="119"/>
      <c r="BM58" s="156"/>
      <c r="BN58" s="203"/>
      <c r="BO58" s="125"/>
      <c r="BQ58" s="125"/>
      <c r="BR58" s="60" t="n">
        <f aca="false">BL58/BL$2*BL$5*BR$5</f>
        <v>0</v>
      </c>
      <c r="BS58" s="60" t="n">
        <f aca="false">BM58/BM$2*BM$5*BS$5</f>
        <v>0</v>
      </c>
      <c r="BT58" s="60" t="n">
        <f aca="false">BN58/BN$2*BN$5*BT$5</f>
        <v>0</v>
      </c>
      <c r="BU58" s="61" t="n">
        <f aca="false">SUM(BR58+BO58,BS58+BP58,BT58+BQ58)-MIN(BR58+BO58,BS58+BP58,BT58+BQ58)</f>
        <v>0</v>
      </c>
    </row>
    <row r="59" customFormat="false" ht="12.9" hidden="false" customHeight="true" outlineLevel="0" collapsed="false">
      <c r="A59" s="52" t="n">
        <v>52</v>
      </c>
      <c r="B59" s="147" t="s">
        <v>177</v>
      </c>
      <c r="C59" s="149" t="s">
        <v>31</v>
      </c>
      <c r="D59" s="149"/>
      <c r="E59" s="149"/>
      <c r="F59" s="149"/>
      <c r="G59" s="60"/>
      <c r="H59" s="60"/>
      <c r="I59" s="60"/>
      <c r="J59" s="60" t="n">
        <f aca="false">D59/D$2*D$5*J$5</f>
        <v>0</v>
      </c>
      <c r="K59" s="60" t="n">
        <f aca="false">E59/E$2*E$5*K$5</f>
        <v>0</v>
      </c>
      <c r="L59" s="60" t="n">
        <f aca="false">F59/F$2*F$5*L$5</f>
        <v>0</v>
      </c>
      <c r="M59" s="61" t="n">
        <f aca="false">SUM(J59+G59,K59+H59,L59+I59)-MIN(J59+G59,K59+H59,L59+I59)</f>
        <v>0</v>
      </c>
      <c r="N59" s="150"/>
      <c r="O59" s="149"/>
      <c r="P59" s="149"/>
      <c r="Q59" s="60"/>
      <c r="R59" s="60"/>
      <c r="S59" s="60"/>
      <c r="T59" s="60" t="n">
        <f aca="false">N59/N$2*N$5*T$5</f>
        <v>0</v>
      </c>
      <c r="U59" s="60" t="n">
        <f aca="false">O59/O$2*O$5*U$5</f>
        <v>0</v>
      </c>
      <c r="V59" s="60" t="n">
        <f aca="false">P59/P$2*P$5*V$5</f>
        <v>0</v>
      </c>
      <c r="W59" s="61" t="n">
        <f aca="false">SUM(T59+Q59,U59+R59,V59+S59)-MIN(T59+Q59,U59+R59,V59+S59)</f>
        <v>0</v>
      </c>
      <c r="X59" s="149"/>
      <c r="Y59" s="149"/>
      <c r="Z59" s="238"/>
      <c r="AA59" s="60"/>
      <c r="AB59" s="60"/>
      <c r="AD59" s="60" t="n">
        <f aca="false">X59/X$2*X$5*AD$5</f>
        <v>0</v>
      </c>
      <c r="AE59" s="60" t="n">
        <f aca="false">Y59/Y$2*Y$5*AE$5</f>
        <v>0</v>
      </c>
      <c r="AF59" s="60" t="n">
        <f aca="false">Z59/Z$2*Z$5*AF$5</f>
        <v>0</v>
      </c>
      <c r="AG59" s="61" t="n">
        <f aca="false">SUM(AD59+AA59,AE59+AB59,AF59+AC59)-MIN(AD59+AA59,AE59+AB59,AF59+AC59)</f>
        <v>0</v>
      </c>
      <c r="AH59" s="149"/>
      <c r="AI59" s="238"/>
      <c r="AJ59" s="235" t="n">
        <v>929</v>
      </c>
      <c r="AK59" s="60"/>
      <c r="AL59" s="60"/>
      <c r="AM59" s="212"/>
      <c r="AN59" s="60" t="n">
        <f aca="false">AH59/AH$2*AH$5*AN$5</f>
        <v>0</v>
      </c>
      <c r="AO59" s="60" t="n">
        <f aca="false">AI59/AI$2*AI$5*AO$5</f>
        <v>0</v>
      </c>
      <c r="AP59" s="60" t="n">
        <f aca="false">AJ59/AJ$2*AJ$5*AP$5</f>
        <v>78.6803202956575</v>
      </c>
      <c r="AQ59" s="61" t="n">
        <f aca="false">SUM(AN59+AK59,AO59+AL59,AP59+AM59)-MIN(AN59+AK59,AO59+AL59,AP59+AM59)</f>
        <v>78.6803202956575</v>
      </c>
      <c r="AR59" s="238"/>
      <c r="AS59" s="235" t="n">
        <v>929</v>
      </c>
      <c r="AT59" s="142"/>
      <c r="AU59" s="60"/>
      <c r="AV59" s="77"/>
      <c r="AW59" s="217"/>
      <c r="AX59" s="60" t="n">
        <f aca="false">AR59/AR$2*AR$5*AX$5</f>
        <v>0</v>
      </c>
      <c r="AY59" s="60" t="n">
        <f aca="false">AS59/AS$2*AS$5*AY$5</f>
        <v>64.3748075146289</v>
      </c>
      <c r="AZ59" s="60" t="n">
        <f aca="false">AT59/AT$2*AT$5*AZ$5</f>
        <v>0</v>
      </c>
      <c r="BA59" s="61" t="n">
        <f aca="false">SUM(AX59+AU59,AY59+AV59,AZ59+AW59)-MIN(AX59+AU59,AY59+AV59,AZ59+AW59)</f>
        <v>64.3748075146289</v>
      </c>
      <c r="BB59" s="238" t="n">
        <v>929</v>
      </c>
      <c r="BC59" s="119"/>
      <c r="BD59" s="247"/>
      <c r="BE59" s="60"/>
      <c r="BF59" s="77"/>
      <c r="BG59" s="217"/>
      <c r="BH59" s="60" t="n">
        <f aca="false">BB59/BB$2*BB$5*BH$5</f>
        <v>63.3442964864431</v>
      </c>
      <c r="BI59" s="60" t="n">
        <f aca="false">BC59/BC$2*BC$5*BI$5</f>
        <v>0</v>
      </c>
      <c r="BJ59" s="60" t="n">
        <f aca="false">BD59/BD$2*BD$5*BJ$5</f>
        <v>0</v>
      </c>
      <c r="BK59" s="61" t="n">
        <f aca="false">SUM(BH59+BE59,BI59+BF59,BJ59+BG59)-MIN(BH59+BE59,BI59+BF59,BJ59+BG59)</f>
        <v>63.3442964864431</v>
      </c>
      <c r="BL59" s="119"/>
      <c r="BM59" s="156"/>
      <c r="BN59" s="203"/>
      <c r="BO59" s="125"/>
      <c r="BQ59" s="125"/>
      <c r="BR59" s="60" t="n">
        <f aca="false">BL59/BL$2*BL$5*BR$5</f>
        <v>0</v>
      </c>
      <c r="BS59" s="60" t="n">
        <f aca="false">BM59/BM$2*BM$5*BS$5</f>
        <v>0</v>
      </c>
      <c r="BT59" s="60" t="n">
        <f aca="false">BN59/BN$2*BN$5*BT$5</f>
        <v>0</v>
      </c>
      <c r="BU59" s="61" t="n">
        <f aca="false">SUM(BR59+BO59,BS59+BP59,BT59+BQ59)-MIN(BR59+BO59,BS59+BP59,BT59+BQ59)</f>
        <v>0</v>
      </c>
    </row>
    <row r="60" customFormat="false" ht="12.9" hidden="false" customHeight="true" outlineLevel="0" collapsed="false">
      <c r="A60" s="52" t="n">
        <v>53</v>
      </c>
      <c r="B60" s="210" t="s">
        <v>178</v>
      </c>
      <c r="C60" s="155" t="s">
        <v>31</v>
      </c>
      <c r="D60" s="195" t="n">
        <v>6762</v>
      </c>
      <c r="E60" s="57"/>
      <c r="F60" s="195" t="n">
        <v>10300</v>
      </c>
      <c r="G60" s="196"/>
      <c r="H60" s="196" t="n">
        <f aca="false">$CB$39</f>
        <v>1.44321646135101</v>
      </c>
      <c r="I60" s="196"/>
      <c r="J60" s="60" t="n">
        <f aca="false">D60/D$2*D$5*J$5</f>
        <v>397.160033167496</v>
      </c>
      <c r="K60" s="60" t="n">
        <f aca="false">E60/E$2*E$5*K$5</f>
        <v>0</v>
      </c>
      <c r="L60" s="60" t="n">
        <f aca="false">F60/F$2*F$5*L$5</f>
        <v>517.777168448954</v>
      </c>
      <c r="M60" s="61" t="n">
        <f aca="false">SUM(J60+G60,K60+H60,L60+I60)-MIN(J60+G60,K60+H60,L60+I60)</f>
        <v>914.93720161645</v>
      </c>
      <c r="N60" s="152"/>
      <c r="O60" s="195" t="n">
        <v>10300</v>
      </c>
      <c r="P60" s="195"/>
      <c r="Q60" s="196" t="n">
        <f aca="false">$CB$39*$T$5/$V$5</f>
        <v>1.11521272013487</v>
      </c>
      <c r="R60" s="196"/>
      <c r="S60" s="196"/>
      <c r="T60" s="60" t="n">
        <f aca="false">N60/N$2*N$5*T$5</f>
        <v>0</v>
      </c>
      <c r="U60" s="60" t="n">
        <f aca="false">O60/O$2*O$5*U$5</f>
        <v>423.635865094598</v>
      </c>
      <c r="V60" s="207" t="n">
        <f aca="false">$CC$54</f>
        <v>389.955297512114</v>
      </c>
      <c r="W60" s="61" t="n">
        <f aca="false">SUM(T60+Q60,U60+R60,V60+S60)-MIN(T60+Q60,U60+R60,V60+S60)</f>
        <v>813.591162606712</v>
      </c>
      <c r="X60" s="195" t="n">
        <v>10300</v>
      </c>
      <c r="Y60" s="195"/>
      <c r="Z60" s="197" t="n">
        <v>2634</v>
      </c>
      <c r="AA60" s="196"/>
      <c r="AB60" s="196"/>
      <c r="AD60" s="60" t="n">
        <f aca="false">X60/X$2*X$5*AD$5</f>
        <v>400.10053925601</v>
      </c>
      <c r="AE60" s="207" t="n">
        <f aca="false">$CC$54*$U$5/$V$5</f>
        <v>319.054334328093</v>
      </c>
      <c r="AF60" s="60" t="n">
        <f aca="false">Z60/Z$2*Z$5*AF$5</f>
        <v>340.953157474021</v>
      </c>
      <c r="AG60" s="61" t="n">
        <f aca="false">SUM(AD60+AA60,AE60+AB60,AF60+AC60)-MIN(AD60+AA60,AE60+AB60,AF60+AC60)</f>
        <v>741.05369673003</v>
      </c>
      <c r="AH60" s="195"/>
      <c r="AI60" s="197" t="n">
        <v>2634</v>
      </c>
      <c r="AJ60" s="216"/>
      <c r="AK60" s="196"/>
      <c r="AL60" s="196"/>
      <c r="AM60" s="212"/>
      <c r="AN60" s="207" t="n">
        <f aca="false">$CC$54*$T$5/$V$5</f>
        <v>301.329093532088</v>
      </c>
      <c r="AO60" s="60" t="n">
        <f aca="false">AI60/AI$2*AI$5*AO$5</f>
        <v>293.298321342926</v>
      </c>
      <c r="AP60" s="60" t="n">
        <f aca="false">AJ60/AJ$2*AJ$5*AP$5</f>
        <v>0</v>
      </c>
      <c r="AQ60" s="61" t="n">
        <f aca="false">SUM(AN60+AK60,AO60+AL60,AP60+AM60)-MIN(AN60+AK60,AO60+AL60,AP60+AM60)</f>
        <v>594.627414875014</v>
      </c>
      <c r="AR60" s="197" t="n">
        <v>2634</v>
      </c>
      <c r="AS60" s="216"/>
      <c r="AT60" s="142"/>
      <c r="AU60" s="196"/>
      <c r="AV60" s="213"/>
      <c r="AW60" s="217"/>
      <c r="AX60" s="60" t="n">
        <f aca="false">AR60/AR$2*AR$5*AX$5</f>
        <v>275.752358113509</v>
      </c>
      <c r="AY60" s="60" t="n">
        <f aca="false">AS60/AS$2*AS$5*AY$5</f>
        <v>0</v>
      </c>
      <c r="AZ60" s="60" t="n">
        <f aca="false">AT60/AT$2*AT$5*AZ$5</f>
        <v>0</v>
      </c>
      <c r="BA60" s="61" t="n">
        <f aca="false">SUM(AX60+AU60,AY60+AV60,AZ60+AW60)-MIN(AX60+AU60,AY60+AV60,AZ60+AW60)</f>
        <v>275.752358113509</v>
      </c>
      <c r="BB60" s="197"/>
      <c r="BC60" s="119"/>
      <c r="BD60" s="247"/>
      <c r="BE60" s="196"/>
      <c r="BF60" s="213"/>
      <c r="BG60" s="217"/>
      <c r="BH60" s="60" t="n">
        <f aca="false">BB60/BB$2*BB$5*BH$5</f>
        <v>0</v>
      </c>
      <c r="BI60" s="60" t="n">
        <f aca="false">BC60/BC$2*BC$5*BI$5</f>
        <v>0</v>
      </c>
      <c r="BJ60" s="60" t="n">
        <f aca="false">BD60/BD$2*BD$5*BJ$5</f>
        <v>0</v>
      </c>
      <c r="BK60" s="61" t="n">
        <f aca="false">SUM(BH60+BE60,BI60+BF60,BJ60+BG60)-MIN(BH60+BE60,BI60+BF60,BJ60+BG60)</f>
        <v>0</v>
      </c>
      <c r="BL60" s="119"/>
      <c r="BM60" s="156"/>
      <c r="BN60" s="203"/>
      <c r="BO60" s="125"/>
      <c r="BQ60" s="125"/>
      <c r="BR60" s="60" t="n">
        <f aca="false">BL60/BL$2*BL$5*BR$5</f>
        <v>0</v>
      </c>
      <c r="BS60" s="60" t="n">
        <f aca="false">BM60/BM$2*BM$5*BS$5</f>
        <v>0</v>
      </c>
      <c r="BT60" s="60" t="n">
        <f aca="false">BN60/BN$2*BN$5*BT$5</f>
        <v>0</v>
      </c>
      <c r="BU60" s="61" t="n">
        <f aca="false">SUM(BR60+BO60,BS60+BP60,BT60+BQ60)-MIN(BR60+BO60,BS60+BP60,BT60+BQ60)</f>
        <v>0</v>
      </c>
    </row>
    <row r="61" customFormat="false" ht="12.9" hidden="false" customHeight="true" outlineLevel="0" collapsed="false">
      <c r="A61" s="52" t="n">
        <v>54</v>
      </c>
      <c r="B61" s="194" t="s">
        <v>87</v>
      </c>
      <c r="C61" s="194" t="s">
        <v>31</v>
      </c>
      <c r="D61" s="57"/>
      <c r="E61" s="57"/>
      <c r="F61" s="57"/>
      <c r="G61" s="60"/>
      <c r="H61" s="60"/>
      <c r="I61" s="60"/>
      <c r="J61" s="60" t="n">
        <f aca="false">D61/D$2*D$5*J$5</f>
        <v>0</v>
      </c>
      <c r="K61" s="60" t="n">
        <f aca="false">E61/E$2*E$5*K$5</f>
        <v>0</v>
      </c>
      <c r="L61" s="60" t="n">
        <f aca="false">F61/F$2*F$5*L$5</f>
        <v>0</v>
      </c>
      <c r="M61" s="61" t="n">
        <f aca="false">SUM(J61+G61,K61+H61,L61+I61)-MIN(J61+G61,K61+H61,L61+I61)</f>
        <v>0</v>
      </c>
      <c r="N61" s="152"/>
      <c r="O61" s="57"/>
      <c r="P61" s="57"/>
      <c r="Q61" s="60"/>
      <c r="R61" s="60"/>
      <c r="S61" s="60"/>
      <c r="T61" s="60" t="n">
        <f aca="false">N61/N$2*N$5*T$5</f>
        <v>0</v>
      </c>
      <c r="U61" s="60" t="n">
        <f aca="false">O61/O$2*O$5*U$5</f>
        <v>0</v>
      </c>
      <c r="V61" s="60" t="n">
        <f aca="false">P61/P$2*P$5*V$5</f>
        <v>0</v>
      </c>
      <c r="W61" s="61" t="n">
        <f aca="false">SUM(T61+Q61,U61+R61,V61+S61)-MIN(T61+Q61,U61+R61,V61+S61)</f>
        <v>0</v>
      </c>
      <c r="X61" s="57"/>
      <c r="Y61" s="57"/>
      <c r="Z61" s="238"/>
      <c r="AA61" s="60"/>
      <c r="AB61" s="60"/>
      <c r="AD61" s="60" t="n">
        <f aca="false">X61/X$2*X$5*AD$5</f>
        <v>0</v>
      </c>
      <c r="AE61" s="60" t="n">
        <f aca="false">Y61/Y$2*Y$5*AE$5</f>
        <v>0</v>
      </c>
      <c r="AF61" s="60" t="n">
        <f aca="false">Z61/Z$2*Z$5*AF$5</f>
        <v>0</v>
      </c>
      <c r="AG61" s="61" t="n">
        <f aca="false">SUM(AD61+AA61,AE61+AB61,AF61+AC61)-MIN(AD61+AA61,AE61+AB61,AF61+AC61)</f>
        <v>0</v>
      </c>
      <c r="AH61" s="57"/>
      <c r="AI61" s="238"/>
      <c r="AJ61" s="235"/>
      <c r="AK61" s="60"/>
      <c r="AL61" s="60"/>
      <c r="AM61" s="212"/>
      <c r="AN61" s="60" t="n">
        <f aca="false">AH61/AH$2*AH$5*AN$5</f>
        <v>0</v>
      </c>
      <c r="AO61" s="60" t="n">
        <f aca="false">AI61/AI$2*AI$5*AO$5</f>
        <v>0</v>
      </c>
      <c r="AP61" s="60" t="n">
        <f aca="false">AJ61/AJ$2*AJ$5*AP$5</f>
        <v>0</v>
      </c>
      <c r="AQ61" s="61" t="n">
        <f aca="false">SUM(AN61+AK61,AO61+AL61,AP61+AM61)-MIN(AN61+AK61,AO61+AL61,AP61+AM61)</f>
        <v>0</v>
      </c>
      <c r="AR61" s="238"/>
      <c r="AS61" s="235"/>
      <c r="AT61" s="118"/>
      <c r="AU61" s="60"/>
      <c r="AV61" s="77"/>
      <c r="AW61" s="217"/>
      <c r="AX61" s="60" t="n">
        <f aca="false">AR61/AR$2*AR$5*AX$5</f>
        <v>0</v>
      </c>
      <c r="AY61" s="60" t="n">
        <f aca="false">AS61/AS$2*AS$5*AY$5</f>
        <v>0</v>
      </c>
      <c r="AZ61" s="60" t="n">
        <f aca="false">AT61/AT$2*AT$5*AZ$5</f>
        <v>0</v>
      </c>
      <c r="BA61" s="61" t="n">
        <f aca="false">SUM(AX61+AU61,AY61+AV61,AZ61+AW61)-MIN(AX61+AU61,AY61+AV61,AZ61+AW61)</f>
        <v>0</v>
      </c>
      <c r="BB61" s="238"/>
      <c r="BC61" s="235"/>
      <c r="BD61" s="247"/>
      <c r="BE61" s="60"/>
      <c r="BF61" s="77"/>
      <c r="BG61" s="217"/>
      <c r="BH61" s="60" t="n">
        <f aca="false">BB61/BB$2*BB$5*BH$5</f>
        <v>0</v>
      </c>
      <c r="BI61" s="60" t="n">
        <f aca="false">BC61/BC$2*BC$5*BI$5</f>
        <v>0</v>
      </c>
      <c r="BJ61" s="60" t="n">
        <f aca="false">BD61/BD$2*BD$5*BJ$5</f>
        <v>0</v>
      </c>
      <c r="BK61" s="61" t="n">
        <f aca="false">SUM(BH61+BE61,BI61+BF61,BJ61+BG61)-MIN(BH61+BE61,BI61+BF61,BJ61+BG61)</f>
        <v>0</v>
      </c>
      <c r="BL61" s="235"/>
      <c r="BM61" s="156"/>
      <c r="BN61" s="203"/>
      <c r="BO61" s="125"/>
      <c r="BQ61" s="125"/>
      <c r="BR61" s="60" t="n">
        <f aca="false">BL61/BL$2*BL$5*BR$5</f>
        <v>0</v>
      </c>
      <c r="BS61" s="60" t="n">
        <f aca="false">BM61/BM$2*BM$5*BS$5</f>
        <v>0</v>
      </c>
      <c r="BT61" s="60" t="n">
        <f aca="false">BN61/BN$2*BN$5*BT$5</f>
        <v>0</v>
      </c>
      <c r="BU61" s="61" t="n">
        <f aca="false">SUM(BR61+BO61,BS61+BP61,BT61+BQ61)-MIN(BR61+BO61,BS61+BP61,BT61+BQ61)</f>
        <v>0</v>
      </c>
    </row>
    <row r="62" customFormat="false" ht="12.9" hidden="false" customHeight="true" outlineLevel="0" collapsed="false">
      <c r="A62" s="52" t="n">
        <v>55</v>
      </c>
      <c r="B62" s="194" t="s">
        <v>56</v>
      </c>
      <c r="C62" s="194" t="s">
        <v>31</v>
      </c>
      <c r="D62" s="57"/>
      <c r="E62" s="57"/>
      <c r="F62" s="57"/>
      <c r="G62" s="60"/>
      <c r="H62" s="60"/>
      <c r="I62" s="60"/>
      <c r="J62" s="60" t="n">
        <f aca="false">D62/D$2*D$5*J$5</f>
        <v>0</v>
      </c>
      <c r="K62" s="60" t="n">
        <f aca="false">E62/E$2*E$5*K$5</f>
        <v>0</v>
      </c>
      <c r="L62" s="60" t="n">
        <f aca="false">F62/F$2*F$5*L$5</f>
        <v>0</v>
      </c>
      <c r="M62" s="61" t="n">
        <f aca="false">SUM(J62+G62,K62+H62,L62+I62)-MIN(J62+G62,K62+H62,L62+I62)</f>
        <v>0</v>
      </c>
      <c r="N62" s="152"/>
      <c r="O62" s="57"/>
      <c r="P62" s="57"/>
      <c r="Q62" s="60"/>
      <c r="R62" s="60"/>
      <c r="S62" s="60"/>
      <c r="T62" s="60" t="n">
        <f aca="false">N62/N$2*N$5*T$5</f>
        <v>0</v>
      </c>
      <c r="U62" s="60" t="n">
        <f aca="false">O62/O$2*O$5*U$5</f>
        <v>0</v>
      </c>
      <c r="V62" s="60" t="n">
        <f aca="false">P62/P$2*P$5*V$5</f>
        <v>0</v>
      </c>
      <c r="W62" s="61" t="n">
        <f aca="false">SUM(T62+Q62,U62+R62,V62+S62)-MIN(T62+Q62,U62+R62,V62+S62)</f>
        <v>0</v>
      </c>
      <c r="X62" s="57"/>
      <c r="Y62" s="57"/>
      <c r="Z62" s="238"/>
      <c r="AA62" s="60"/>
      <c r="AB62" s="60"/>
      <c r="AD62" s="60" t="n">
        <f aca="false">X62/X$2*X$5*AD$5</f>
        <v>0</v>
      </c>
      <c r="AE62" s="60" t="n">
        <f aca="false">Y62/Y$2*Y$5*AE$5</f>
        <v>0</v>
      </c>
      <c r="AF62" s="60" t="n">
        <f aca="false">Z62/Z$2*Z$5*AF$5</f>
        <v>0</v>
      </c>
      <c r="AG62" s="61" t="n">
        <f aca="false">SUM(AD62+AA62,AE62+AB62,AF62+AC62)-MIN(AD62+AA62,AE62+AB62,AF62+AC62)</f>
        <v>0</v>
      </c>
      <c r="AH62" s="57"/>
      <c r="AI62" s="238"/>
      <c r="AJ62" s="235"/>
      <c r="AK62" s="60"/>
      <c r="AL62" s="60"/>
      <c r="AM62" s="212"/>
      <c r="AN62" s="60" t="n">
        <f aca="false">AH62/AH$2*AH$5*AN$5</f>
        <v>0</v>
      </c>
      <c r="AO62" s="60" t="n">
        <f aca="false">AI62/AI$2*AI$5*AO$5</f>
        <v>0</v>
      </c>
      <c r="AP62" s="60" t="n">
        <f aca="false">AJ62/AJ$2*AJ$5*AP$5</f>
        <v>0</v>
      </c>
      <c r="AQ62" s="61" t="n">
        <f aca="false">SUM(AN62+AK62,AO62+AL62,AP62+AM62)-MIN(AN62+AK62,AO62+AL62,AP62+AM62)</f>
        <v>0</v>
      </c>
      <c r="AR62" s="238"/>
      <c r="AS62" s="235"/>
      <c r="AT62" s="118"/>
      <c r="AU62" s="60"/>
      <c r="AV62" s="77"/>
      <c r="AW62" s="217"/>
      <c r="AX62" s="60" t="n">
        <f aca="false">AR62/AR$2*AR$5*AX$5</f>
        <v>0</v>
      </c>
      <c r="AY62" s="60" t="n">
        <f aca="false">AS62/AS$2*AS$5*AY$5</f>
        <v>0</v>
      </c>
      <c r="AZ62" s="60" t="n">
        <f aca="false">AT62/AT$2*AT$5*AZ$5</f>
        <v>0</v>
      </c>
      <c r="BA62" s="61" t="n">
        <f aca="false">SUM(AX62+AU62,AY62+AV62,AZ62+AW62)-MIN(AX62+AU62,AY62+AV62,AZ62+AW62)</f>
        <v>0</v>
      </c>
      <c r="BB62" s="238"/>
      <c r="BC62" s="235"/>
      <c r="BD62" s="247"/>
      <c r="BE62" s="60"/>
      <c r="BF62" s="77"/>
      <c r="BG62" s="217"/>
      <c r="BH62" s="60" t="n">
        <f aca="false">BB62/BB$2*BB$5*BH$5</f>
        <v>0</v>
      </c>
      <c r="BI62" s="60" t="n">
        <f aca="false">BC62/BC$2*BC$5*BI$5</f>
        <v>0</v>
      </c>
      <c r="BJ62" s="60" t="n">
        <f aca="false">BD62/BD$2*BD$5*BJ$5</f>
        <v>0</v>
      </c>
      <c r="BK62" s="61" t="n">
        <f aca="false">SUM(BH62+BE62,BI62+BF62,BJ62+BG62)-MIN(BH62+BE62,BI62+BF62,BJ62+BG62)</f>
        <v>0</v>
      </c>
      <c r="BL62" s="235"/>
      <c r="BM62" s="156"/>
      <c r="BN62" s="203"/>
      <c r="BO62" s="125"/>
      <c r="BQ62" s="125"/>
      <c r="BR62" s="60" t="n">
        <f aca="false">BL62/BL$2*BL$5*BR$5</f>
        <v>0</v>
      </c>
      <c r="BS62" s="60" t="n">
        <f aca="false">BM62/BM$2*BM$5*BS$5</f>
        <v>0</v>
      </c>
      <c r="BT62" s="60" t="n">
        <f aca="false">BN62/BN$2*BN$5*BT$5</f>
        <v>0</v>
      </c>
      <c r="BU62" s="61" t="n">
        <f aca="false">SUM(BR62+BO62,BS62+BP62,BT62+BQ62)-MIN(BR62+BO62,BS62+BP62,BT62+BQ62)</f>
        <v>0</v>
      </c>
    </row>
    <row r="63" customFormat="false" ht="12.9" hidden="false" customHeight="true" outlineLevel="0" collapsed="false">
      <c r="A63" s="52" t="n">
        <v>56</v>
      </c>
      <c r="B63" s="194" t="s">
        <v>58</v>
      </c>
      <c r="C63" s="194" t="s">
        <v>31</v>
      </c>
      <c r="D63" s="57"/>
      <c r="E63" s="57"/>
      <c r="F63" s="57"/>
      <c r="G63" s="60"/>
      <c r="H63" s="60"/>
      <c r="I63" s="60"/>
      <c r="J63" s="60" t="n">
        <f aca="false">D63/D$2*D$5*J$5</f>
        <v>0</v>
      </c>
      <c r="K63" s="60" t="n">
        <f aca="false">E63/E$2*E$5*K$5</f>
        <v>0</v>
      </c>
      <c r="L63" s="60" t="n">
        <f aca="false">F63/F$2*F$5*L$5</f>
        <v>0</v>
      </c>
      <c r="M63" s="61" t="n">
        <f aca="false">SUM(J63+G63,K63+H63,L63+I63)-MIN(J63+G63,K63+H63,L63+I63)</f>
        <v>0</v>
      </c>
      <c r="N63" s="152"/>
      <c r="O63" s="57"/>
      <c r="P63" s="57"/>
      <c r="Q63" s="60"/>
      <c r="R63" s="60"/>
      <c r="S63" s="60"/>
      <c r="T63" s="60" t="n">
        <f aca="false">N63/N$2*N$5*T$5</f>
        <v>0</v>
      </c>
      <c r="U63" s="60" t="n">
        <f aca="false">O63/O$2*O$5*U$5</f>
        <v>0</v>
      </c>
      <c r="V63" s="60" t="n">
        <f aca="false">P63/P$2*P$5*V$5</f>
        <v>0</v>
      </c>
      <c r="W63" s="61" t="n">
        <f aca="false">SUM(T63+Q63,U63+R63,V63+S63)-MIN(T63+Q63,U63+R63,V63+S63)</f>
        <v>0</v>
      </c>
      <c r="X63" s="57"/>
      <c r="Y63" s="57"/>
      <c r="Z63" s="238"/>
      <c r="AA63" s="60"/>
      <c r="AB63" s="60"/>
      <c r="AD63" s="60" t="n">
        <f aca="false">X63/X$2*X$5*AD$5</f>
        <v>0</v>
      </c>
      <c r="AE63" s="60" t="n">
        <f aca="false">Y63/Y$2*Y$5*AE$5</f>
        <v>0</v>
      </c>
      <c r="AF63" s="60" t="n">
        <f aca="false">Z63/Z$2*Z$5*AF$5</f>
        <v>0</v>
      </c>
      <c r="AG63" s="61" t="n">
        <f aca="false">SUM(AD63+AA63,AE63+AB63,AF63+AC63)-MIN(AD63+AA63,AE63+AB63,AF63+AC63)</f>
        <v>0</v>
      </c>
      <c r="AH63" s="57"/>
      <c r="AI63" s="238"/>
      <c r="AJ63" s="235"/>
      <c r="AK63" s="60"/>
      <c r="AL63" s="60"/>
      <c r="AM63" s="212"/>
      <c r="AN63" s="60" t="n">
        <f aca="false">AH63/AH$2*AH$5*AN$5</f>
        <v>0</v>
      </c>
      <c r="AO63" s="60" t="n">
        <f aca="false">AI63/AI$2*AI$5*AO$5</f>
        <v>0</v>
      </c>
      <c r="AP63" s="60" t="n">
        <f aca="false">AJ63/AJ$2*AJ$5*AP$5</f>
        <v>0</v>
      </c>
      <c r="AQ63" s="61" t="n">
        <f aca="false">SUM(AN63+AK63,AO63+AL63,AP63+AM63)-MIN(AN63+AK63,AO63+AL63,AP63+AM63)</f>
        <v>0</v>
      </c>
      <c r="AR63" s="238"/>
      <c r="AS63" s="235"/>
      <c r="AT63" s="142"/>
      <c r="AU63" s="60"/>
      <c r="AV63" s="77"/>
      <c r="AW63" s="217"/>
      <c r="AX63" s="60" t="n">
        <f aca="false">AR63/AR$2*AR$5*AX$5</f>
        <v>0</v>
      </c>
      <c r="AY63" s="60" t="n">
        <f aca="false">AS63/AS$2*AS$5*AY$5</f>
        <v>0</v>
      </c>
      <c r="AZ63" s="60" t="n">
        <f aca="false">AT63/AT$2*AT$5*AZ$5</f>
        <v>0</v>
      </c>
      <c r="BA63" s="61" t="n">
        <f aca="false">SUM(AX63+AU63,AY63+AV63,AZ63+AW63)-MIN(AX63+AU63,AY63+AV63,AZ63+AW63)</f>
        <v>0</v>
      </c>
      <c r="BB63" s="238"/>
      <c r="BC63" s="235"/>
      <c r="BD63" s="247"/>
      <c r="BE63" s="60"/>
      <c r="BF63" s="77"/>
      <c r="BG63" s="217"/>
      <c r="BH63" s="60" t="n">
        <f aca="false">BB63/BB$2*BB$5*BH$5</f>
        <v>0</v>
      </c>
      <c r="BI63" s="60" t="n">
        <f aca="false">BC63/BC$2*BC$5*BI$5</f>
        <v>0</v>
      </c>
      <c r="BJ63" s="60" t="n">
        <f aca="false">BD63/BD$2*BD$5*BJ$5</f>
        <v>0</v>
      </c>
      <c r="BK63" s="61" t="n">
        <f aca="false">SUM(BH63+BE63,BI63+BF63,BJ63+BG63)-MIN(BH63+BE63,BI63+BF63,BJ63+BG63)</f>
        <v>0</v>
      </c>
      <c r="BL63" s="235"/>
      <c r="BM63" s="156"/>
      <c r="BN63" s="203"/>
      <c r="BO63" s="125"/>
      <c r="BQ63" s="125"/>
      <c r="BR63" s="60" t="n">
        <f aca="false">BL63/BL$2*BL$5*BR$5</f>
        <v>0</v>
      </c>
      <c r="BS63" s="60" t="n">
        <f aca="false">BM63/BM$2*BM$5*BS$5</f>
        <v>0</v>
      </c>
      <c r="BT63" s="60" t="n">
        <f aca="false">BN63/BN$2*BN$5*BT$5</f>
        <v>0</v>
      </c>
      <c r="BU63" s="61" t="n">
        <f aca="false">SUM(BR63+BO63,BS63+BP63,BT63+BQ63)-MIN(BR63+BO63,BS63+BP63,BT63+BQ63)</f>
        <v>0</v>
      </c>
    </row>
    <row r="64" customFormat="false" ht="12.9" hidden="false" customHeight="true" outlineLevel="0" collapsed="false">
      <c r="A64" s="52" t="n">
        <v>57</v>
      </c>
      <c r="B64" s="194" t="s">
        <v>136</v>
      </c>
      <c r="C64" s="54" t="s">
        <v>31</v>
      </c>
      <c r="D64" s="195" t="n">
        <v>4529</v>
      </c>
      <c r="E64" s="57"/>
      <c r="F64" s="195" t="n">
        <v>9132</v>
      </c>
      <c r="G64" s="196"/>
      <c r="H64" s="196"/>
      <c r="I64" s="196"/>
      <c r="J64" s="60" t="n">
        <f aca="false">D64/D$2*D$5*J$5</f>
        <v>266.00677169707</v>
      </c>
      <c r="K64" s="60" t="n">
        <f aca="false">E64/E$2*E$5*K$5</f>
        <v>0</v>
      </c>
      <c r="L64" s="60" t="n">
        <f aca="false">F64/F$2*F$5*L$5</f>
        <v>459.062242939402</v>
      </c>
      <c r="M64" s="61" t="n">
        <f aca="false">SUM(J64+G64,K64+H64,L64+I64)-MIN(J64+G64,K64+H64,L64+I64)</f>
        <v>725.069014636473</v>
      </c>
      <c r="N64" s="152"/>
      <c r="O64" s="195" t="n">
        <v>9132</v>
      </c>
      <c r="P64" s="195" t="n">
        <v>7531</v>
      </c>
      <c r="Q64" s="196"/>
      <c r="R64" s="196"/>
      <c r="S64" s="196"/>
      <c r="T64" s="60" t="n">
        <f aca="false">N64/N$2*N$5*T$5</f>
        <v>0</v>
      </c>
      <c r="U64" s="60" t="n">
        <f aca="false">O64/O$2*O$5*U$5</f>
        <v>375.596380586784</v>
      </c>
      <c r="V64" s="60" t="n">
        <f aca="false">P64/P$2*P$5*V$5</f>
        <v>450.761780389596</v>
      </c>
      <c r="W64" s="61" t="n">
        <f aca="false">SUM(T64+Q64,U64+R64,V64+S64)-MIN(T64+Q64,U64+R64,V64+S64)</f>
        <v>826.35816097638</v>
      </c>
      <c r="X64" s="195" t="n">
        <v>9132</v>
      </c>
      <c r="Y64" s="195" t="n">
        <v>7531</v>
      </c>
      <c r="Z64" s="238"/>
      <c r="AA64" s="196"/>
      <c r="AB64" s="196"/>
      <c r="AD64" s="60" t="n">
        <f aca="false">X64/X$2*X$5*AD$5</f>
        <v>354.729914998629</v>
      </c>
      <c r="AE64" s="60" t="n">
        <f aca="false">Y64/Y$2*Y$5*AE$5</f>
        <v>368.805093046033</v>
      </c>
      <c r="AF64" s="60" t="n">
        <f aca="false">Z64/Z$2*Z$5*AF$5</f>
        <v>0</v>
      </c>
      <c r="AG64" s="61" t="n">
        <f aca="false">SUM(AD64+AA64,AE64+AB64,AF64+AC64)-MIN(AD64+AA64,AE64+AB64,AF64+AC64)</f>
        <v>723.535008044662</v>
      </c>
      <c r="AH64" s="195" t="n">
        <v>7531</v>
      </c>
      <c r="AI64" s="238"/>
      <c r="AJ64" s="235"/>
      <c r="AK64" s="196"/>
      <c r="AL64" s="196"/>
      <c r="AM64" s="212"/>
      <c r="AN64" s="60" t="n">
        <f aca="false">AH64/AH$2*AH$5*AN$5</f>
        <v>348.315921210143</v>
      </c>
      <c r="AO64" s="60" t="n">
        <f aca="false">AI64/AI$2*AI$5*AO$5</f>
        <v>0</v>
      </c>
      <c r="AP64" s="60" t="n">
        <f aca="false">AJ64/AJ$2*AJ$5*AP$5</f>
        <v>0</v>
      </c>
      <c r="AQ64" s="61" t="n">
        <f aca="false">SUM(AN64+AK64,AO64+AL64,AP64+AM64)-MIN(AN64+AK64,AO64+AL64,AP64+AM64)</f>
        <v>348.315921210143</v>
      </c>
      <c r="AR64" s="238"/>
      <c r="AS64" s="235"/>
      <c r="AT64" s="142"/>
      <c r="AU64" s="196"/>
      <c r="AV64" s="213"/>
      <c r="AW64" s="217"/>
      <c r="AX64" s="60" t="n">
        <f aca="false">AR64/AR$2*AR$5*AX$5</f>
        <v>0</v>
      </c>
      <c r="AY64" s="60" t="n">
        <f aca="false">AS64/AS$2*AS$5*AY$5</f>
        <v>0</v>
      </c>
      <c r="AZ64" s="60" t="n">
        <f aca="false">AT64/AT$2*AT$5*AZ$5</f>
        <v>0</v>
      </c>
      <c r="BA64" s="61" t="n">
        <f aca="false">SUM(AX64+AU64,AY64+AV64,AZ64+AW64)-MIN(AX64+AU64,AY64+AV64,AZ64+AW64)</f>
        <v>0</v>
      </c>
      <c r="BB64" s="238"/>
      <c r="BC64" s="235"/>
      <c r="BD64" s="247"/>
      <c r="BE64" s="196"/>
      <c r="BF64" s="213"/>
      <c r="BG64" s="217"/>
      <c r="BH64" s="60" t="n">
        <f aca="false">BB64/BB$2*BB$5*BH$5</f>
        <v>0</v>
      </c>
      <c r="BI64" s="60" t="n">
        <f aca="false">BC64/BC$2*BC$5*BI$5</f>
        <v>0</v>
      </c>
      <c r="BJ64" s="60" t="n">
        <f aca="false">BD64/BD$2*BD$5*BJ$5</f>
        <v>0</v>
      </c>
      <c r="BK64" s="61" t="n">
        <f aca="false">SUM(BH64+BE64,BI64+BF64,BJ64+BG64)-MIN(BH64+BE64,BI64+BF64,BJ64+BG64)</f>
        <v>0</v>
      </c>
      <c r="BL64" s="235"/>
      <c r="BM64" s="156"/>
      <c r="BN64" s="203"/>
      <c r="BO64" s="125"/>
      <c r="BQ64" s="125"/>
      <c r="BR64" s="60" t="n">
        <f aca="false">BL64/BL$2*BL$5*BR$5</f>
        <v>0</v>
      </c>
      <c r="BS64" s="60" t="n">
        <f aca="false">BM64/BM$2*BM$5*BS$5</f>
        <v>0</v>
      </c>
      <c r="BT64" s="60" t="n">
        <f aca="false">BN64/BN$2*BN$5*BT$5</f>
        <v>0</v>
      </c>
      <c r="BU64" s="61" t="n">
        <f aca="false">SUM(BR64+BO64,BS64+BP64,BT64+BQ64)-MIN(BR64+BO64,BS64+BP64,BT64+BQ64)</f>
        <v>0</v>
      </c>
    </row>
    <row r="65" customFormat="false" ht="12.9" hidden="false" customHeight="true" outlineLevel="0" collapsed="false">
      <c r="A65" s="52" t="n">
        <v>58</v>
      </c>
      <c r="B65" s="194" t="s">
        <v>90</v>
      </c>
      <c r="C65" s="194" t="s">
        <v>31</v>
      </c>
      <c r="D65" s="57"/>
      <c r="E65" s="57"/>
      <c r="F65" s="57"/>
      <c r="G65" s="60"/>
      <c r="H65" s="60"/>
      <c r="I65" s="60"/>
      <c r="J65" s="60" t="n">
        <f aca="false">D65/D$2*D$5*J$5</f>
        <v>0</v>
      </c>
      <c r="K65" s="60" t="n">
        <f aca="false">E65/E$2*E$5*K$5</f>
        <v>0</v>
      </c>
      <c r="L65" s="60" t="n">
        <f aca="false">F65/F$2*F$5*L$5</f>
        <v>0</v>
      </c>
      <c r="M65" s="61" t="n">
        <f aca="false">SUM(J65+G65,K65+H65,L65+I65)-MIN(J65+G65,K65+H65,L65+I65)</f>
        <v>0</v>
      </c>
      <c r="N65" s="152"/>
      <c r="O65" s="57"/>
      <c r="P65" s="57"/>
      <c r="Q65" s="60"/>
      <c r="R65" s="60"/>
      <c r="S65" s="60"/>
      <c r="T65" s="60" t="n">
        <f aca="false">N65/N$2*N$5*T$5</f>
        <v>0</v>
      </c>
      <c r="U65" s="60" t="n">
        <f aca="false">O65/O$2*O$5*U$5</f>
        <v>0</v>
      </c>
      <c r="V65" s="60" t="n">
        <f aca="false">P65/P$2*P$5*V$5</f>
        <v>0</v>
      </c>
      <c r="W65" s="61" t="n">
        <f aca="false">SUM(T65+Q65,U65+R65,V65+S65)-MIN(T65+Q65,U65+R65,V65+S65)</f>
        <v>0</v>
      </c>
      <c r="X65" s="57"/>
      <c r="Y65" s="57"/>
      <c r="Z65" s="238"/>
      <c r="AA65" s="60"/>
      <c r="AB65" s="60"/>
      <c r="AD65" s="60" t="n">
        <f aca="false">X65/X$2*X$5*AD$5</f>
        <v>0</v>
      </c>
      <c r="AE65" s="60" t="n">
        <f aca="false">Y65/Y$2*Y$5*AE$5</f>
        <v>0</v>
      </c>
      <c r="AF65" s="60" t="n">
        <f aca="false">Z65/Z$2*Z$5*AF$5</f>
        <v>0</v>
      </c>
      <c r="AG65" s="61" t="n">
        <f aca="false">SUM(AD65+AA65,AE65+AB65,AF65+AC65)-MIN(AD65+AA65,AE65+AB65,AF65+AC65)</f>
        <v>0</v>
      </c>
      <c r="AH65" s="57"/>
      <c r="AI65" s="238"/>
      <c r="AJ65" s="235"/>
      <c r="AK65" s="60"/>
      <c r="AL65" s="60"/>
      <c r="AM65" s="212"/>
      <c r="AN65" s="60" t="n">
        <f aca="false">AH65/AH$2*AH$5*AN$5</f>
        <v>0</v>
      </c>
      <c r="AO65" s="60" t="n">
        <f aca="false">AI65/AI$2*AI$5*AO$5</f>
        <v>0</v>
      </c>
      <c r="AP65" s="60" t="n">
        <f aca="false">AJ65/AJ$2*AJ$5*AP$5</f>
        <v>0</v>
      </c>
      <c r="AQ65" s="61" t="n">
        <f aca="false">SUM(AN65+AK65,AO65+AL65,AP65+AM65)-MIN(AN65+AK65,AO65+AL65,AP65+AM65)</f>
        <v>0</v>
      </c>
      <c r="AR65" s="238"/>
      <c r="AS65" s="235"/>
      <c r="AT65" s="142"/>
      <c r="AU65" s="60"/>
      <c r="AV65" s="77"/>
      <c r="AW65" s="217"/>
      <c r="AX65" s="60" t="n">
        <f aca="false">AR65/AR$2*AR$5*AX$5</f>
        <v>0</v>
      </c>
      <c r="AY65" s="60" t="n">
        <f aca="false">AS65/AS$2*AS$5*AY$5</f>
        <v>0</v>
      </c>
      <c r="AZ65" s="60" t="n">
        <f aca="false">AT65/AT$2*AT$5*AZ$5</f>
        <v>0</v>
      </c>
      <c r="BA65" s="61" t="n">
        <f aca="false">SUM(AX65+AU65,AY65+AV65,AZ65+AW65)-MIN(AX65+AU65,AY65+AV65,AZ65+AW65)</f>
        <v>0</v>
      </c>
      <c r="BB65" s="238"/>
      <c r="BC65" s="235"/>
      <c r="BD65" s="247"/>
      <c r="BE65" s="60"/>
      <c r="BF65" s="77"/>
      <c r="BG65" s="217"/>
      <c r="BH65" s="60" t="n">
        <f aca="false">BB65/BB$2*BB$5*BH$5</f>
        <v>0</v>
      </c>
      <c r="BI65" s="60" t="n">
        <f aca="false">BC65/BC$2*BC$5*BI$5</f>
        <v>0</v>
      </c>
      <c r="BJ65" s="60" t="n">
        <f aca="false">BD65/BD$2*BD$5*BJ$5</f>
        <v>0</v>
      </c>
      <c r="BK65" s="61" t="n">
        <f aca="false">SUM(BH65+BE65,BI65+BF65,BJ65+BG65)-MIN(BH65+BE65,BI65+BF65,BJ65+BG65)</f>
        <v>0</v>
      </c>
      <c r="BL65" s="235"/>
      <c r="BM65" s="156"/>
      <c r="BN65" s="203"/>
      <c r="BO65" s="125"/>
      <c r="BQ65" s="125"/>
      <c r="BR65" s="60" t="n">
        <f aca="false">BL65/BL$2*BL$5*BR$5</f>
        <v>0</v>
      </c>
      <c r="BS65" s="60" t="n">
        <f aca="false">BM65/BM$2*BM$5*BS$5</f>
        <v>0</v>
      </c>
      <c r="BT65" s="60" t="n">
        <f aca="false">BN65/BN$2*BN$5*BT$5</f>
        <v>0</v>
      </c>
      <c r="BU65" s="61" t="n">
        <f aca="false">SUM(BR65+BO65,BS65+BP65,BT65+BQ65)-MIN(BR65+BO65,BS65+BP65,BT65+BQ65)</f>
        <v>0</v>
      </c>
    </row>
    <row r="66" customFormat="false" ht="12.9" hidden="false" customHeight="true" outlineLevel="0" collapsed="false">
      <c r="A66" s="52" t="n">
        <v>59</v>
      </c>
      <c r="B66" s="194" t="s">
        <v>132</v>
      </c>
      <c r="C66" s="193" t="s">
        <v>33</v>
      </c>
      <c r="D66" s="57"/>
      <c r="E66" s="195" t="n">
        <v>4600</v>
      </c>
      <c r="F66" s="57"/>
      <c r="G66" s="60"/>
      <c r="H66" s="60"/>
      <c r="I66" s="60"/>
      <c r="J66" s="60" t="n">
        <f aca="false">D66/D$2*D$5*J$5</f>
        <v>0</v>
      </c>
      <c r="K66" s="60" t="n">
        <f aca="false">E66/E$2*E$5*K$5</f>
        <v>280.222011642074</v>
      </c>
      <c r="L66" s="60" t="n">
        <f aca="false">F66/F$2*F$5*L$5</f>
        <v>0</v>
      </c>
      <c r="M66" s="61" t="n">
        <f aca="false">SUM(J66+G66,K66+H66,L66+I66)-MIN(J66+G66,K66+H66,L66+I66)</f>
        <v>280.222011642074</v>
      </c>
      <c r="N66" s="211" t="n">
        <v>4600</v>
      </c>
      <c r="O66" s="57"/>
      <c r="P66" s="57"/>
      <c r="Q66" s="60"/>
      <c r="R66" s="60"/>
      <c r="S66" s="60"/>
      <c r="T66" s="60" t="n">
        <f aca="false">N66/N$2*N$5*T$5</f>
        <v>264.654122106403</v>
      </c>
      <c r="U66" s="60" t="n">
        <f aca="false">O66/O$2*O$5*U$5</f>
        <v>0</v>
      </c>
      <c r="V66" s="60" t="n">
        <f aca="false">P66/P$2*P$5*V$5</f>
        <v>0</v>
      </c>
      <c r="W66" s="61" t="n">
        <f aca="false">SUM(T66+Q66,U66+R66,V66+S66)-MIN(T66+Q66,U66+R66,V66+S66)</f>
        <v>264.654122106403</v>
      </c>
      <c r="X66" s="57"/>
      <c r="Y66" s="57"/>
      <c r="Z66" s="238"/>
      <c r="AA66" s="60"/>
      <c r="AB66" s="60"/>
      <c r="AD66" s="60" t="n">
        <f aca="false">X66/X$2*X$5*AD$5</f>
        <v>0</v>
      </c>
      <c r="AE66" s="60" t="n">
        <f aca="false">Y66/Y$2*Y$5*AE$5</f>
        <v>0</v>
      </c>
      <c r="AF66" s="60" t="n">
        <f aca="false">Z66/Z$2*Z$5*AF$5</f>
        <v>0</v>
      </c>
      <c r="AG66" s="61" t="n">
        <f aca="false">SUM(AD66+AA66,AE66+AB66,AF66+AC66)-MIN(AD66+AA66,AE66+AB66,AF66+AC66)</f>
        <v>0</v>
      </c>
      <c r="AH66" s="57"/>
      <c r="AI66" s="238"/>
      <c r="AJ66" s="235"/>
      <c r="AK66" s="60"/>
      <c r="AL66" s="60"/>
      <c r="AM66" s="212"/>
      <c r="AN66" s="60" t="n">
        <f aca="false">AH66/AH$2*AH$5*AN$5</f>
        <v>0</v>
      </c>
      <c r="AO66" s="60" t="n">
        <f aca="false">AI66/AI$2*AI$5*AO$5</f>
        <v>0</v>
      </c>
      <c r="AP66" s="60" t="n">
        <f aca="false">AJ66/AJ$2*AJ$5*AP$5</f>
        <v>0</v>
      </c>
      <c r="AQ66" s="61" t="n">
        <f aca="false">SUM(AN66+AK66,AO66+AL66,AP66+AM66)-MIN(AN66+AK66,AO66+AL66,AP66+AM66)</f>
        <v>0</v>
      </c>
      <c r="AR66" s="238"/>
      <c r="AS66" s="235"/>
      <c r="AT66" s="142"/>
      <c r="AU66" s="60"/>
      <c r="AV66" s="77"/>
      <c r="AW66" s="217"/>
      <c r="AX66" s="60" t="n">
        <f aca="false">AR66/AR$2*AR$5*AX$5</f>
        <v>0</v>
      </c>
      <c r="AY66" s="60" t="n">
        <f aca="false">AS66/AS$2*AS$5*AY$5</f>
        <v>0</v>
      </c>
      <c r="AZ66" s="60" t="n">
        <f aca="false">AT66/AT$2*AT$5*AZ$5</f>
        <v>0</v>
      </c>
      <c r="BA66" s="61" t="n">
        <f aca="false">SUM(AX66+AU66,AY66+AV66,AZ66+AW66)-MIN(AX66+AU66,AY66+AV66,AZ66+AW66)</f>
        <v>0</v>
      </c>
      <c r="BB66" s="238"/>
      <c r="BC66" s="235"/>
      <c r="BD66" s="247"/>
      <c r="BE66" s="60"/>
      <c r="BF66" s="77"/>
      <c r="BG66" s="217"/>
      <c r="BH66" s="60" t="n">
        <f aca="false">BB66/BB$2*BB$5*BH$5</f>
        <v>0</v>
      </c>
      <c r="BI66" s="60" t="n">
        <f aca="false">BC66/BC$2*BC$5*BI$5</f>
        <v>0</v>
      </c>
      <c r="BJ66" s="60" t="n">
        <f aca="false">BD66/BD$2*BD$5*BJ$5</f>
        <v>0</v>
      </c>
      <c r="BK66" s="61" t="n">
        <f aca="false">SUM(BH66+BE66,BI66+BF66,BJ66+BG66)-MIN(BH66+BE66,BI66+BF66,BJ66+BG66)</f>
        <v>0</v>
      </c>
      <c r="BL66" s="235"/>
      <c r="BM66" s="156"/>
      <c r="BN66" s="203"/>
      <c r="BO66" s="125"/>
      <c r="BQ66" s="125"/>
      <c r="BR66" s="60" t="n">
        <f aca="false">BL66/BL$2*BL$5*BR$5</f>
        <v>0</v>
      </c>
      <c r="BS66" s="60" t="n">
        <f aca="false">BM66/BM$2*BM$5*BS$5</f>
        <v>0</v>
      </c>
      <c r="BT66" s="60" t="n">
        <f aca="false">BN66/BN$2*BN$5*BT$5</f>
        <v>0</v>
      </c>
      <c r="BU66" s="61" t="n">
        <f aca="false">SUM(BR66+BO66,BS66+BP66,BT66+BQ66)-MIN(BR66+BO66,BS66+BP66,BT66+BQ66)</f>
        <v>0</v>
      </c>
    </row>
    <row r="67" customFormat="false" ht="12.9" hidden="false" customHeight="true" outlineLevel="0" collapsed="false">
      <c r="A67" s="52" t="n">
        <v>60</v>
      </c>
      <c r="B67" s="194" t="s">
        <v>130</v>
      </c>
      <c r="C67" s="155" t="s">
        <v>43</v>
      </c>
      <c r="D67" s="195" t="n">
        <v>4541</v>
      </c>
      <c r="E67" s="195" t="n">
        <v>5490</v>
      </c>
      <c r="F67" s="195" t="n">
        <v>7981</v>
      </c>
      <c r="G67" s="196"/>
      <c r="H67" s="196"/>
      <c r="I67" s="196"/>
      <c r="J67" s="60" t="n">
        <f aca="false">D67/D$2*D$5*J$5</f>
        <v>266.711580983969</v>
      </c>
      <c r="K67" s="60" t="n">
        <f aca="false">E67/E$2*E$5*K$5</f>
        <v>334.438879111953</v>
      </c>
      <c r="L67" s="60" t="n">
        <f aca="false">F67/F$2*F$5*L$5</f>
        <v>401.201901105932</v>
      </c>
      <c r="M67" s="61" t="n">
        <f aca="false">SUM(J67+G67,K67+H67,L67+I67)-MIN(J67+G67,K67+H67,L67+I67)</f>
        <v>735.640780217885</v>
      </c>
      <c r="N67" s="211" t="n">
        <v>5490</v>
      </c>
      <c r="O67" s="195" t="n">
        <v>7981</v>
      </c>
      <c r="P67" s="195"/>
      <c r="Q67" s="196"/>
      <c r="R67" s="196"/>
      <c r="S67" s="196"/>
      <c r="T67" s="60" t="n">
        <f aca="false">N67/N$2*N$5*T$5</f>
        <v>315.858941383512</v>
      </c>
      <c r="U67" s="60" t="n">
        <f aca="false">O67/O$2*O$5*U$5</f>
        <v>328.256100904853</v>
      </c>
      <c r="V67" s="60" t="n">
        <f aca="false">P67/P$2*P$5*V$5</f>
        <v>0</v>
      </c>
      <c r="W67" s="61" t="n">
        <f aca="false">SUM(T67+Q67,U67+R67,V67+S67)-MIN(T67+Q67,U67+R67,V67+S67)</f>
        <v>644.115042288365</v>
      </c>
      <c r="X67" s="195" t="n">
        <v>7981</v>
      </c>
      <c r="Y67" s="195"/>
      <c r="Z67" s="238"/>
      <c r="AA67" s="196"/>
      <c r="AB67" s="196"/>
      <c r="AD67" s="60" t="n">
        <f aca="false">X67/X$2*X$5*AD$5</f>
        <v>310.019650854584</v>
      </c>
      <c r="AE67" s="60" t="n">
        <f aca="false">Y67/Y$2*Y$5*AE$5</f>
        <v>0</v>
      </c>
      <c r="AF67" s="60" t="n">
        <f aca="false">Z67/Z$2*Z$5*AF$5</f>
        <v>0</v>
      </c>
      <c r="AG67" s="61" t="n">
        <f aca="false">SUM(AD67+AA67,AE67+AB67,AF67+AC67)-MIN(AD67+AA67,AE67+AB67,AF67+AC67)</f>
        <v>310.019650854584</v>
      </c>
      <c r="AH67" s="195"/>
      <c r="AI67" s="238"/>
      <c r="AJ67" s="235"/>
      <c r="AK67" s="196"/>
      <c r="AL67" s="196"/>
      <c r="AM67" s="212"/>
      <c r="AN67" s="60" t="n">
        <f aca="false">AH67/AH$2*AH$5*AN$5</f>
        <v>0</v>
      </c>
      <c r="AO67" s="60" t="n">
        <f aca="false">AI67/AI$2*AI$5*AO$5</f>
        <v>0</v>
      </c>
      <c r="AP67" s="60" t="n">
        <f aca="false">AJ67/AJ$2*AJ$5*AP$5</f>
        <v>0</v>
      </c>
      <c r="AQ67" s="61" t="n">
        <f aca="false">SUM(AN67+AK67,AO67+AL67,AP67+AM67)-MIN(AN67+AK67,AO67+AL67,AP67+AM67)</f>
        <v>0</v>
      </c>
      <c r="AR67" s="238"/>
      <c r="AS67" s="235"/>
      <c r="AT67" s="142"/>
      <c r="AU67" s="196"/>
      <c r="AV67" s="213"/>
      <c r="AW67" s="217"/>
      <c r="AX67" s="60" t="n">
        <f aca="false">AR67/AR$2*AR$5*AX$5</f>
        <v>0</v>
      </c>
      <c r="AY67" s="60" t="n">
        <f aca="false">AS67/AS$2*AS$5*AY$5</f>
        <v>0</v>
      </c>
      <c r="AZ67" s="60" t="n">
        <f aca="false">AT67/AT$2*AT$5*AZ$5</f>
        <v>0</v>
      </c>
      <c r="BA67" s="61" t="n">
        <f aca="false">SUM(AX67+AU67,AY67+AV67,AZ67+AW67)-MIN(AX67+AU67,AY67+AV67,AZ67+AW67)</f>
        <v>0</v>
      </c>
      <c r="BB67" s="238"/>
      <c r="BC67" s="235"/>
      <c r="BD67" s="247"/>
      <c r="BE67" s="196"/>
      <c r="BF67" s="213"/>
      <c r="BG67" s="217"/>
      <c r="BH67" s="60" t="n">
        <f aca="false">BB67/BB$2*BB$5*BH$5</f>
        <v>0</v>
      </c>
      <c r="BI67" s="60" t="n">
        <f aca="false">BC67/BC$2*BC$5*BI$5</f>
        <v>0</v>
      </c>
      <c r="BJ67" s="60" t="n">
        <f aca="false">BD67/BD$2*BD$5*BJ$5</f>
        <v>0</v>
      </c>
      <c r="BK67" s="61" t="n">
        <f aca="false">SUM(BH67+BE67,BI67+BF67,BJ67+BG67)-MIN(BH67+BE67,BI67+BF67,BJ67+BG67)</f>
        <v>0</v>
      </c>
      <c r="BL67" s="235"/>
      <c r="BM67" s="156"/>
      <c r="BN67" s="203"/>
      <c r="BO67" s="125"/>
      <c r="BQ67" s="125"/>
      <c r="BR67" s="60" t="n">
        <f aca="false">BL67/BL$2*BL$5*BR$5</f>
        <v>0</v>
      </c>
      <c r="BS67" s="60" t="n">
        <f aca="false">BM67/BM$2*BM$5*BS$5</f>
        <v>0</v>
      </c>
      <c r="BT67" s="60" t="n">
        <f aca="false">BN67/BN$2*BN$5*BT$5</f>
        <v>0</v>
      </c>
      <c r="BU67" s="61" t="n">
        <f aca="false">SUM(BR67+BO67,BS67+BP67,BT67+BQ67)-MIN(BR67+BO67,BS67+BP67,BT67+BQ67)</f>
        <v>0</v>
      </c>
    </row>
    <row r="68" customFormat="false" ht="12.9" hidden="false" customHeight="true" outlineLevel="0" collapsed="false">
      <c r="A68" s="52" t="n">
        <v>61</v>
      </c>
      <c r="B68" s="193" t="s">
        <v>86</v>
      </c>
      <c r="C68" s="193" t="s">
        <v>31</v>
      </c>
      <c r="D68" s="195"/>
      <c r="E68" s="57"/>
      <c r="F68" s="57"/>
      <c r="G68" s="60"/>
      <c r="H68" s="60"/>
      <c r="I68" s="60"/>
      <c r="J68" s="60" t="n">
        <f aca="false">D68/D$2*D$5*J$5</f>
        <v>0</v>
      </c>
      <c r="K68" s="60" t="n">
        <f aca="false">E68/E$2*E$5*K$5</f>
        <v>0</v>
      </c>
      <c r="L68" s="60" t="n">
        <f aca="false">F68/F$2*F$5*L$5</f>
        <v>0</v>
      </c>
      <c r="M68" s="61" t="n">
        <f aca="false">SUM(J68+G68,K68+H68,L68+I68)-MIN(J68+G68,K68+H68,L68+I68)</f>
        <v>0</v>
      </c>
      <c r="N68" s="152"/>
      <c r="O68" s="57"/>
      <c r="P68" s="57"/>
      <c r="Q68" s="60"/>
      <c r="R68" s="60"/>
      <c r="S68" s="60"/>
      <c r="T68" s="60" t="n">
        <f aca="false">N68/N$2*N$5*T$5</f>
        <v>0</v>
      </c>
      <c r="U68" s="60" t="n">
        <f aca="false">O68/O$2*O$5*U$5</f>
        <v>0</v>
      </c>
      <c r="V68" s="60" t="n">
        <f aca="false">P68/P$2*P$5*V$5</f>
        <v>0</v>
      </c>
      <c r="W68" s="61" t="n">
        <f aca="false">SUM(T68+Q68,U68+R68,V68+S68)-MIN(T68+Q68,U68+R68,V68+S68)</f>
        <v>0</v>
      </c>
      <c r="X68" s="57"/>
      <c r="Y68" s="57"/>
      <c r="Z68" s="238"/>
      <c r="AA68" s="60"/>
      <c r="AB68" s="60"/>
      <c r="AD68" s="60" t="n">
        <f aca="false">X68/X$2*X$5*AD$5</f>
        <v>0</v>
      </c>
      <c r="AE68" s="60" t="n">
        <f aca="false">Y68/Y$2*Y$5*AE$5</f>
        <v>0</v>
      </c>
      <c r="AF68" s="60" t="n">
        <f aca="false">Z68/Z$2*Z$5*AF$5</f>
        <v>0</v>
      </c>
      <c r="AG68" s="61" t="n">
        <f aca="false">SUM(AD68+AA68,AE68+AB68,AF68+AC68)-MIN(AD68+AA68,AE68+AB68,AF68+AC68)</f>
        <v>0</v>
      </c>
      <c r="AH68" s="57"/>
      <c r="AI68" s="238"/>
      <c r="AJ68" s="235"/>
      <c r="AK68" s="60"/>
      <c r="AL68" s="60"/>
      <c r="AM68" s="212"/>
      <c r="AN68" s="60" t="n">
        <f aca="false">AH68/AH$2*AH$5*AN$5</f>
        <v>0</v>
      </c>
      <c r="AO68" s="60" t="n">
        <f aca="false">AI68/AI$2*AI$5*AO$5</f>
        <v>0</v>
      </c>
      <c r="AP68" s="60" t="n">
        <f aca="false">AJ68/AJ$2*AJ$5*AP$5</f>
        <v>0</v>
      </c>
      <c r="AQ68" s="61" t="n">
        <f aca="false">SUM(AN68+AK68,AO68+AL68,AP68+AM68)-MIN(AN68+AK68,AO68+AL68,AP68+AM68)</f>
        <v>0</v>
      </c>
      <c r="AR68" s="238"/>
      <c r="AS68" s="235"/>
      <c r="AT68" s="266"/>
      <c r="AU68" s="60"/>
      <c r="AV68" s="77"/>
      <c r="AW68" s="217"/>
      <c r="AX68" s="60" t="n">
        <f aca="false">AR68/AR$2*AR$5*AX$5</f>
        <v>0</v>
      </c>
      <c r="AY68" s="60" t="n">
        <f aca="false">AS68/AS$2*AS$5*AY$5</f>
        <v>0</v>
      </c>
      <c r="AZ68" s="60" t="n">
        <f aca="false">AT68/AT$2*AT$5*AZ$5</f>
        <v>0</v>
      </c>
      <c r="BA68" s="61" t="n">
        <f aca="false">SUM(AX68+AU68,AY68+AV68,AZ68+AW68)-MIN(AX68+AU68,AY68+AV68,AZ68+AW68)</f>
        <v>0</v>
      </c>
      <c r="BB68" s="238"/>
      <c r="BC68" s="235"/>
      <c r="BD68" s="267"/>
      <c r="BE68" s="60"/>
      <c r="BF68" s="77"/>
      <c r="BG68" s="217"/>
      <c r="BH68" s="60" t="n">
        <f aca="false">BB68/BB$2*BB$5*BH$5</f>
        <v>0</v>
      </c>
      <c r="BI68" s="60" t="n">
        <f aca="false">BC68/BC$2*BC$5*BI$5</f>
        <v>0</v>
      </c>
      <c r="BJ68" s="60" t="n">
        <f aca="false">BD68/BD$2*BD$5*BJ$5</f>
        <v>0</v>
      </c>
      <c r="BK68" s="61" t="n">
        <f aca="false">SUM(BH68+BE68,BI68+BF68,BJ68+BG68)-MIN(BH68+BE68,BI68+BF68,BJ68+BG68)</f>
        <v>0</v>
      </c>
      <c r="BL68" s="235"/>
      <c r="BM68" s="268"/>
      <c r="BN68" s="203"/>
      <c r="BO68" s="125"/>
      <c r="BQ68" s="125"/>
      <c r="BR68" s="60" t="n">
        <f aca="false">BL68/BL$2*BL$5*BR$5</f>
        <v>0</v>
      </c>
      <c r="BS68" s="60" t="n">
        <f aca="false">BM68/BM$2*BM$5*BS$5</f>
        <v>0</v>
      </c>
      <c r="BT68" s="60" t="n">
        <f aca="false">BN68/BN$2*BN$5*BT$5</f>
        <v>0</v>
      </c>
      <c r="BU68" s="61" t="n">
        <f aca="false">SUM(BR68+BO68,BS68+BP68,BT68+BQ68)-MIN(BR68+BO68,BS68+BP68,BT68+BQ68)</f>
        <v>0</v>
      </c>
    </row>
    <row r="69" customFormat="false" ht="12.9" hidden="false" customHeight="true" outlineLevel="0" collapsed="false">
      <c r="A69" s="52" t="n">
        <v>62</v>
      </c>
      <c r="B69" s="193" t="s">
        <v>125</v>
      </c>
      <c r="C69" s="193" t="s">
        <v>31</v>
      </c>
      <c r="D69" s="195"/>
      <c r="E69" s="57"/>
      <c r="F69" s="57"/>
      <c r="G69" s="60"/>
      <c r="H69" s="60"/>
      <c r="I69" s="60"/>
      <c r="J69" s="60" t="n">
        <f aca="false">D69/D$2*D$5*J$5</f>
        <v>0</v>
      </c>
      <c r="K69" s="60" t="n">
        <f aca="false">E69/E$2*E$5*K$5</f>
        <v>0</v>
      </c>
      <c r="L69" s="60" t="n">
        <f aca="false">F69/F$2*F$5*L$5</f>
        <v>0</v>
      </c>
      <c r="M69" s="61" t="n">
        <f aca="false">SUM(J69+G69,K69+H69,L69+I69)-MIN(J69+G69,K69+H69,L69+I69)</f>
        <v>0</v>
      </c>
      <c r="N69" s="152"/>
      <c r="O69" s="57"/>
      <c r="P69" s="57"/>
      <c r="Q69" s="60"/>
      <c r="R69" s="60"/>
      <c r="S69" s="60"/>
      <c r="T69" s="60" t="n">
        <f aca="false">N69/N$2*N$5*T$5</f>
        <v>0</v>
      </c>
      <c r="U69" s="60" t="n">
        <f aca="false">O69/O$2*O$5*U$5</f>
        <v>0</v>
      </c>
      <c r="V69" s="60" t="n">
        <f aca="false">P69/P$2*P$5*V$5</f>
        <v>0</v>
      </c>
      <c r="W69" s="61" t="n">
        <f aca="false">SUM(T69+Q69,U69+R69,V69+S69)-MIN(T69+Q69,U69+R69,V69+S69)</f>
        <v>0</v>
      </c>
      <c r="X69" s="57"/>
      <c r="Y69" s="57"/>
      <c r="Z69" s="238"/>
      <c r="AA69" s="60"/>
      <c r="AB69" s="60"/>
      <c r="AD69" s="60" t="n">
        <f aca="false">X69/X$2*X$5*AD$5</f>
        <v>0</v>
      </c>
      <c r="AE69" s="60" t="n">
        <f aca="false">Y69/Y$2*Y$5*AE$5</f>
        <v>0</v>
      </c>
      <c r="AF69" s="60" t="n">
        <f aca="false">Z69/Z$2*Z$5*AF$5</f>
        <v>0</v>
      </c>
      <c r="AG69" s="61" t="n">
        <f aca="false">SUM(AD69+AA69,AE69+AB69,AF69+AC69)-MIN(AD69+AA69,AE69+AB69,AF69+AC69)</f>
        <v>0</v>
      </c>
      <c r="AH69" s="57"/>
      <c r="AI69" s="238"/>
      <c r="AJ69" s="235"/>
      <c r="AK69" s="60"/>
      <c r="AL69" s="60"/>
      <c r="AM69" s="212"/>
      <c r="AN69" s="60" t="n">
        <f aca="false">AH69/AH$2*AH$5*AN$5</f>
        <v>0</v>
      </c>
      <c r="AO69" s="60" t="n">
        <f aca="false">AI69/AI$2*AI$5*AO$5</f>
        <v>0</v>
      </c>
      <c r="AP69" s="60" t="n">
        <f aca="false">AJ69/AJ$2*AJ$5*AP$5</f>
        <v>0</v>
      </c>
      <c r="AQ69" s="61" t="n">
        <f aca="false">SUM(AN69+AK69,AO69+AL69,AP69+AM69)-MIN(AN69+AK69,AO69+AL69,AP69+AM69)</f>
        <v>0</v>
      </c>
      <c r="AR69" s="238"/>
      <c r="AS69" s="235"/>
      <c r="AT69" s="142"/>
      <c r="AU69" s="60"/>
      <c r="AV69" s="77"/>
      <c r="AW69" s="217"/>
      <c r="AX69" s="60" t="n">
        <f aca="false">AR69/AR$2*AR$5*AX$5</f>
        <v>0</v>
      </c>
      <c r="AY69" s="60" t="n">
        <f aca="false">AS69/AS$2*AS$5*AY$5</f>
        <v>0</v>
      </c>
      <c r="AZ69" s="60" t="n">
        <f aca="false">AT69/AT$2*AT$5*AZ$5</f>
        <v>0</v>
      </c>
      <c r="BA69" s="61" t="n">
        <f aca="false">SUM(AX69+AU69,AY69+AV69,AZ69+AW69)-MIN(AX69+AU69,AY69+AV69,AZ69+AW69)</f>
        <v>0</v>
      </c>
      <c r="BB69" s="238"/>
      <c r="BC69" s="235"/>
      <c r="BD69" s="247"/>
      <c r="BE69" s="60"/>
      <c r="BF69" s="77"/>
      <c r="BG69" s="217"/>
      <c r="BH69" s="60" t="n">
        <f aca="false">BB69/BB$2*BB$5*BH$5</f>
        <v>0</v>
      </c>
      <c r="BI69" s="60" t="n">
        <f aca="false">BC69/BC$2*BC$5*BI$5</f>
        <v>0</v>
      </c>
      <c r="BJ69" s="60" t="n">
        <f aca="false">BD69/BD$2*BD$5*BJ$5</f>
        <v>0</v>
      </c>
      <c r="BK69" s="61" t="n">
        <f aca="false">SUM(BH69+BE69,BI69+BF69,BJ69+BG69)-MIN(BH69+BE69,BI69+BF69,BJ69+BG69)</f>
        <v>0</v>
      </c>
      <c r="BL69" s="235"/>
      <c r="BM69" s="156"/>
      <c r="BN69" s="203"/>
      <c r="BO69" s="125"/>
      <c r="BQ69" s="125"/>
      <c r="BR69" s="60" t="n">
        <f aca="false">BL69/BL$2*BL$5*BR$5</f>
        <v>0</v>
      </c>
      <c r="BS69" s="60" t="n">
        <f aca="false">BM69/BM$2*BM$5*BS$5</f>
        <v>0</v>
      </c>
      <c r="BT69" s="60" t="n">
        <f aca="false">BN69/BN$2*BN$5*BT$5</f>
        <v>0</v>
      </c>
      <c r="BU69" s="61" t="n">
        <f aca="false">SUM(BR69+BO69,BS69+BP69,BT69+BQ69)-MIN(BR69+BO69,BS69+BP69,BT69+BQ69)</f>
        <v>0</v>
      </c>
    </row>
    <row r="70" customFormat="false" ht="12.9" hidden="false" customHeight="true" outlineLevel="0" collapsed="false">
      <c r="A70" s="52" t="n">
        <v>63</v>
      </c>
      <c r="B70" s="210" t="s">
        <v>44</v>
      </c>
      <c r="C70" s="166" t="s">
        <v>31</v>
      </c>
      <c r="D70" s="234" t="n">
        <v>5140</v>
      </c>
      <c r="E70" s="269" t="n">
        <v>5420</v>
      </c>
      <c r="F70" s="149"/>
      <c r="G70" s="60"/>
      <c r="H70" s="60"/>
      <c r="I70" s="60"/>
      <c r="J70" s="60" t="n">
        <f aca="false">D70/D$2*D$5*J$5</f>
        <v>301.893311221669</v>
      </c>
      <c r="K70" s="60" t="n">
        <f aca="false">E70/E$2*E$5*K$5</f>
        <v>330.174631108704</v>
      </c>
      <c r="L70" s="60" t="n">
        <f aca="false">F70/F$2*F$5*L$5</f>
        <v>0</v>
      </c>
      <c r="M70" s="61" t="n">
        <f aca="false">SUM(J70+G70,K70+H70,L70+I70)-MIN(J70+G70,K70+H70,L70+I70)</f>
        <v>632.067942330374</v>
      </c>
      <c r="N70" s="270" t="n">
        <v>5420</v>
      </c>
      <c r="O70" s="149"/>
      <c r="P70" s="149" t="n">
        <v>839</v>
      </c>
      <c r="Q70" s="60"/>
      <c r="R70" s="60"/>
      <c r="S70" s="60"/>
      <c r="T70" s="60" t="n">
        <f aca="false">N70/N$2*N$5*T$5</f>
        <v>311.83159604711</v>
      </c>
      <c r="U70" s="60" t="n">
        <f aca="false">O70/O$2*O$5*U$5</f>
        <v>0</v>
      </c>
      <c r="V70" s="60" t="n">
        <f aca="false">P70/P$2*P$5*V$5</f>
        <v>50.2176515398846</v>
      </c>
      <c r="W70" s="61" t="n">
        <f aca="false">SUM(T70+Q70,U70+R70,V70+S70)-MIN(T70+Q70,U70+R70,V70+S70)</f>
        <v>362.049247586994</v>
      </c>
      <c r="X70" s="149"/>
      <c r="Y70" s="149" t="n">
        <v>839</v>
      </c>
      <c r="Z70" s="197" t="n">
        <v>3257</v>
      </c>
      <c r="AA70" s="60"/>
      <c r="AB70" s="60"/>
      <c r="AD70" s="60" t="n">
        <f aca="false">X70/X$2*X$5*AD$5</f>
        <v>0</v>
      </c>
      <c r="AE70" s="60" t="n">
        <f aca="false">Y70/Y$2*Y$5*AE$5</f>
        <v>41.0871694417238</v>
      </c>
      <c r="AF70" s="60" t="n">
        <f aca="false">Z70/Z$2*Z$5*AF$5</f>
        <v>421.596216360245</v>
      </c>
      <c r="AG70" s="61" t="n">
        <f aca="false">SUM(AD70+AA70,AE70+AB70,AF70+AC70)-MIN(AD70+AA70,AE70+AB70,AF70+AC70)</f>
        <v>462.683385801969</v>
      </c>
      <c r="AH70" s="149" t="n">
        <v>839</v>
      </c>
      <c r="AI70" s="197" t="n">
        <v>3257</v>
      </c>
      <c r="AJ70" s="216"/>
      <c r="AK70" s="60"/>
      <c r="AL70" s="60"/>
      <c r="AM70" s="212"/>
      <c r="AN70" s="60" t="n">
        <f aca="false">AH70/AH$2*AH$5*AN$5</f>
        <v>38.8045489171836</v>
      </c>
      <c r="AO70" s="60" t="n">
        <f aca="false">AI70/AI$2*AI$5*AO$5</f>
        <v>362.669944044764</v>
      </c>
      <c r="AP70" s="60" t="n">
        <f aca="false">AJ70/AJ$2*AJ$5*AP$5</f>
        <v>0</v>
      </c>
      <c r="AQ70" s="61" t="n">
        <f aca="false">SUM(AN70+AK70,AO70+AL70,AP70+AM70)-MIN(AN70+AK70,AO70+AL70,AP70+AM70)</f>
        <v>401.474492961948</v>
      </c>
      <c r="AR70" s="197" t="n">
        <v>3257</v>
      </c>
      <c r="AS70" s="216"/>
      <c r="AT70" s="142"/>
      <c r="AU70" s="60"/>
      <c r="AV70" s="77"/>
      <c r="AW70" s="217"/>
      <c r="AX70" s="60" t="n">
        <f aca="false">AR70/AR$2*AR$5*AX$5</f>
        <v>340.973967492672</v>
      </c>
      <c r="AY70" s="60" t="n">
        <f aca="false">AS70/AS$2*AS$5*AY$5</f>
        <v>0</v>
      </c>
      <c r="AZ70" s="60" t="n">
        <f aca="false">AT70/AT$2*AT$5*AZ$5</f>
        <v>0</v>
      </c>
      <c r="BA70" s="61" t="n">
        <f aca="false">SUM(AX70+AU70,AY70+AV70,AZ70+AW70)-MIN(AX70+AU70,AY70+AV70,AZ70+AW70)</f>
        <v>340.973967492672</v>
      </c>
      <c r="BB70" s="197"/>
      <c r="BC70" s="119"/>
      <c r="BD70" s="247"/>
      <c r="BE70" s="60"/>
      <c r="BF70" s="77"/>
      <c r="BG70" s="217"/>
      <c r="BH70" s="60" t="n">
        <f aca="false">BB70/BB$2*BB$5*BH$5</f>
        <v>0</v>
      </c>
      <c r="BI70" s="60" t="n">
        <f aca="false">BC70/BC$2*BC$5*BI$5</f>
        <v>0</v>
      </c>
      <c r="BJ70" s="60" t="n">
        <f aca="false">BD70/BD$2*BD$5*BJ$5</f>
        <v>0</v>
      </c>
      <c r="BK70" s="61" t="n">
        <f aca="false">SUM(BH70+BE70,BI70+BF70,BJ70+BG70)-MIN(BH70+BE70,BI70+BF70,BJ70+BG70)</f>
        <v>0</v>
      </c>
      <c r="BL70" s="119"/>
      <c r="BM70" s="156"/>
      <c r="BN70" s="203"/>
      <c r="BO70" s="125"/>
      <c r="BQ70" s="125"/>
      <c r="BR70" s="60" t="n">
        <f aca="false">BL70/BL$2*BL$5*BR$5</f>
        <v>0</v>
      </c>
      <c r="BS70" s="60" t="n">
        <f aca="false">BM70/BM$2*BM$5*BS$5</f>
        <v>0</v>
      </c>
      <c r="BT70" s="60" t="n">
        <f aca="false">BN70/BN$2*BN$5*BT$5</f>
        <v>0</v>
      </c>
      <c r="BU70" s="61" t="n">
        <f aca="false">SUM(BR70+BO70,BS70+BP70,BT70+BQ70)-MIN(BR70+BO70,BS70+BP70,BT70+BQ70)</f>
        <v>0</v>
      </c>
    </row>
    <row r="71" customFormat="false" ht="12.9" hidden="false" customHeight="true" outlineLevel="0" collapsed="false">
      <c r="A71" s="52" t="n">
        <v>64</v>
      </c>
      <c r="B71" s="193" t="s">
        <v>123</v>
      </c>
      <c r="C71" s="193" t="s">
        <v>61</v>
      </c>
      <c r="D71" s="195"/>
      <c r="E71" s="57"/>
      <c r="F71" s="57"/>
      <c r="G71" s="60"/>
      <c r="H71" s="60"/>
      <c r="I71" s="60"/>
      <c r="J71" s="60" t="n">
        <f aca="false">D71/D$2*D$5*J$5</f>
        <v>0</v>
      </c>
      <c r="K71" s="60" t="n">
        <f aca="false">E71/E$2*E$5*K$5</f>
        <v>0</v>
      </c>
      <c r="L71" s="60" t="n">
        <f aca="false">F71/F$2*F$5*L$5</f>
        <v>0</v>
      </c>
      <c r="M71" s="61" t="n">
        <f aca="false">SUM(J71+G71,K71+H71,L71+I71)-MIN(J71+G71,K71+H71,L71+I71)</f>
        <v>0</v>
      </c>
      <c r="N71" s="152"/>
      <c r="O71" s="57"/>
      <c r="P71" s="57"/>
      <c r="Q71" s="60"/>
      <c r="R71" s="60"/>
      <c r="S71" s="60"/>
      <c r="T71" s="60" t="n">
        <f aca="false">N71/N$2*N$5*T$5</f>
        <v>0</v>
      </c>
      <c r="U71" s="60" t="n">
        <f aca="false">O71/O$2*O$5*U$5</f>
        <v>0</v>
      </c>
      <c r="V71" s="60" t="n">
        <f aca="false">P71/P$2*P$5*V$5</f>
        <v>0</v>
      </c>
      <c r="W71" s="61" t="n">
        <f aca="false">SUM(T71+Q71,U71+R71,V71+S71)-MIN(T71+Q71,U71+R71,V71+S71)</f>
        <v>0</v>
      </c>
      <c r="X71" s="57"/>
      <c r="Y71" s="57"/>
      <c r="Z71" s="238"/>
      <c r="AA71" s="60"/>
      <c r="AB71" s="60"/>
      <c r="AD71" s="60" t="n">
        <f aca="false">X71/X$2*X$5*AD$5</f>
        <v>0</v>
      </c>
      <c r="AE71" s="60" t="n">
        <f aca="false">Y71/Y$2*Y$5*AE$5</f>
        <v>0</v>
      </c>
      <c r="AF71" s="60" t="n">
        <f aca="false">Z71/Z$2*Z$5*AF$5</f>
        <v>0</v>
      </c>
      <c r="AG71" s="61" t="n">
        <f aca="false">SUM(AD71+AA71,AE71+AB71,AF71+AC71)-MIN(AD71+AA71,AE71+AB71,AF71+AC71)</f>
        <v>0</v>
      </c>
      <c r="AH71" s="57"/>
      <c r="AI71" s="238"/>
      <c r="AJ71" s="235"/>
      <c r="AK71" s="60"/>
      <c r="AL71" s="60"/>
      <c r="AM71" s="212"/>
      <c r="AN71" s="60" t="n">
        <f aca="false">AH71/AH$2*AH$5*AN$5</f>
        <v>0</v>
      </c>
      <c r="AO71" s="60" t="n">
        <f aca="false">AI71/AI$2*AI$5*AO$5</f>
        <v>0</v>
      </c>
      <c r="AP71" s="60" t="n">
        <f aca="false">AJ71/AJ$2*AJ$5*AP$5</f>
        <v>0</v>
      </c>
      <c r="AQ71" s="61" t="n">
        <f aca="false">SUM(AN71+AK71,AO71+AL71,AP71+AM71)-MIN(AN71+AK71,AO71+AL71,AP71+AM71)</f>
        <v>0</v>
      </c>
      <c r="AR71" s="238"/>
      <c r="AS71" s="235"/>
      <c r="AT71" s="266"/>
      <c r="AU71" s="60"/>
      <c r="AV71" s="77"/>
      <c r="AW71" s="217"/>
      <c r="AX71" s="60" t="n">
        <f aca="false">AR71/AR$2*AR$5*AX$5</f>
        <v>0</v>
      </c>
      <c r="AY71" s="60" t="n">
        <f aca="false">AS71/AS$2*AS$5*AY$5</f>
        <v>0</v>
      </c>
      <c r="AZ71" s="60" t="n">
        <f aca="false">AT71/AT$2*AT$5*AZ$5</f>
        <v>0</v>
      </c>
      <c r="BA71" s="61" t="n">
        <f aca="false">SUM(AX71+AU71,AY71+AV71,AZ71+AW71)-MIN(AX71+AU71,AY71+AV71,AZ71+AW71)</f>
        <v>0</v>
      </c>
      <c r="BB71" s="238"/>
      <c r="BC71" s="235"/>
      <c r="BD71" s="267"/>
      <c r="BE71" s="60"/>
      <c r="BF71" s="77"/>
      <c r="BG71" s="217"/>
      <c r="BH71" s="60" t="n">
        <f aca="false">BB71/BB$2*BB$5*BH$5</f>
        <v>0</v>
      </c>
      <c r="BI71" s="60" t="n">
        <f aca="false">BC71/BC$2*BC$5*BI$5</f>
        <v>0</v>
      </c>
      <c r="BJ71" s="60" t="n">
        <f aca="false">BD71/BD$2*BD$5*BJ$5</f>
        <v>0</v>
      </c>
      <c r="BK71" s="61" t="n">
        <f aca="false">SUM(BH71+BE71,BI71+BF71,BJ71+BG71)-MIN(BH71+BE71,BI71+BF71,BJ71+BG71)</f>
        <v>0</v>
      </c>
      <c r="BL71" s="235"/>
      <c r="BM71" s="268"/>
      <c r="BN71" s="203"/>
      <c r="BO71" s="125"/>
      <c r="BQ71" s="125"/>
      <c r="BR71" s="60" t="n">
        <f aca="false">BL71/BL$2*BL$5*BR$5</f>
        <v>0</v>
      </c>
      <c r="BS71" s="60" t="n">
        <f aca="false">BM71/BM$2*BM$5*BS$5</f>
        <v>0</v>
      </c>
      <c r="BT71" s="60" t="n">
        <f aca="false">BN71/BN$2*BN$5*BT$5</f>
        <v>0</v>
      </c>
      <c r="BU71" s="61" t="n">
        <f aca="false">SUM(BR71+BO71,BS71+BP71,BT71+BQ71)-MIN(BR71+BO71,BS71+BP71,BT71+BQ71)</f>
        <v>0</v>
      </c>
    </row>
    <row r="72" customFormat="false" ht="12.9" hidden="false" customHeight="true" outlineLevel="0" collapsed="false">
      <c r="A72" s="52" t="n">
        <v>65</v>
      </c>
      <c r="B72" s="194" t="s">
        <v>72</v>
      </c>
      <c r="C72" s="155" t="s">
        <v>31</v>
      </c>
      <c r="D72" s="195" t="n">
        <v>5693</v>
      </c>
      <c r="E72" s="195" t="n">
        <v>5750</v>
      </c>
      <c r="F72" s="195" t="n">
        <v>8938</v>
      </c>
      <c r="G72" s="196"/>
      <c r="H72" s="196"/>
      <c r="I72" s="196"/>
      <c r="J72" s="60" t="n">
        <f aca="false">D72/D$2*D$5*J$5</f>
        <v>334.373272526258</v>
      </c>
      <c r="K72" s="60" t="n">
        <f aca="false">E72/E$2*E$5*K$5</f>
        <v>350.277514552592</v>
      </c>
      <c r="L72" s="60" t="n">
        <f aca="false">F72/F$2*F$5*L$5</f>
        <v>449.30993510648</v>
      </c>
      <c r="M72" s="61" t="n">
        <f aca="false">SUM(J72+G72,K72+H72,L72+I72)-MIN(J72+G72,K72+H72,L72+I72)</f>
        <v>799.587449659073</v>
      </c>
      <c r="N72" s="211" t="n">
        <v>5750</v>
      </c>
      <c r="O72" s="195" t="n">
        <v>8938</v>
      </c>
      <c r="P72" s="195" t="n">
        <v>6501</v>
      </c>
      <c r="Q72" s="196"/>
      <c r="R72" s="196"/>
      <c r="S72" s="196"/>
      <c r="T72" s="60" t="n">
        <f aca="false">N72/N$2*N$5*T$5</f>
        <v>330.817652633004</v>
      </c>
      <c r="U72" s="60" t="n">
        <f aca="false">O72/O$2*O$5*U$5</f>
        <v>367.617219632575</v>
      </c>
      <c r="V72" s="60" t="n">
        <f aca="false">P72/P$2*P$5*V$5</f>
        <v>389.111981717271</v>
      </c>
      <c r="W72" s="61" t="n">
        <f aca="false">SUM(T72+Q72,U72+R72,V72+S72)-MIN(T72+Q72,U72+R72,V72+S72)</f>
        <v>756.729201349845</v>
      </c>
      <c r="X72" s="195" t="n">
        <v>8938</v>
      </c>
      <c r="Y72" s="195" t="n">
        <v>6501</v>
      </c>
      <c r="Z72" s="238"/>
      <c r="AA72" s="196"/>
      <c r="AB72" s="196"/>
      <c r="AD72" s="60" t="n">
        <f aca="false">X72/X$2*X$5*AD$5</f>
        <v>347.194040764098</v>
      </c>
      <c r="AE72" s="60" t="n">
        <f aca="false">Y72/Y$2*Y$5*AE$5</f>
        <v>318.364348677767</v>
      </c>
      <c r="AF72" s="60" t="n">
        <f aca="false">Z72/Z$2*Z$5*AF$5</f>
        <v>0</v>
      </c>
      <c r="AG72" s="61" t="n">
        <f aca="false">SUM(AD72+AA72,AE72+AB72,AF72+AC72)-MIN(AD72+AA72,AE72+AB72,AF72+AC72)</f>
        <v>665.558389441865</v>
      </c>
      <c r="AH72" s="195" t="n">
        <v>6501</v>
      </c>
      <c r="AI72" s="238"/>
      <c r="AJ72" s="235"/>
      <c r="AK72" s="196"/>
      <c r="AL72" s="196"/>
      <c r="AM72" s="212"/>
      <c r="AN72" s="60" t="n">
        <f aca="false">AH72/AH$2*AH$5*AN$5</f>
        <v>300.677440417891</v>
      </c>
      <c r="AO72" s="60" t="n">
        <f aca="false">AI72/AI$2*AI$5*AO$5</f>
        <v>0</v>
      </c>
      <c r="AP72" s="117" t="n">
        <f aca="false">$CC$16</f>
        <v>375.388946645581</v>
      </c>
      <c r="AQ72" s="61" t="n">
        <f aca="false">SUM(AN72+AK72,AO72+AL72,AP72+AM72)-MIN(AN72+AK72,AO72+AL72,AP72+AM72)</f>
        <v>676.066387063472</v>
      </c>
      <c r="AR72" s="238"/>
      <c r="AS72" s="235"/>
      <c r="AT72" s="255"/>
      <c r="AU72" s="196"/>
      <c r="AV72" s="213"/>
      <c r="AW72" s="217"/>
      <c r="AX72" s="60" t="n">
        <f aca="false">AR72/AR$2*AR$5*AX$5</f>
        <v>0</v>
      </c>
      <c r="AY72" s="60" t="n">
        <f aca="false">AS72/AS$2*AS$5*AY$5</f>
        <v>0</v>
      </c>
      <c r="AZ72" s="60" t="n">
        <f aca="false">AT72/AT$2*AT$5*AZ$5</f>
        <v>0</v>
      </c>
      <c r="BA72" s="61" t="n">
        <f aca="false">SUM(AX72+AU72,AY72+AV72,AZ72+AW72)-MIN(AX72+AU72,AY72+AV72,AZ72+AW72)</f>
        <v>0</v>
      </c>
      <c r="BB72" s="238"/>
      <c r="BC72" s="235"/>
      <c r="BD72" s="256"/>
      <c r="BE72" s="196"/>
      <c r="BF72" s="213"/>
      <c r="BG72" s="217"/>
      <c r="BH72" s="60" t="n">
        <f aca="false">BB72/BB$2*BB$5*BH$5</f>
        <v>0</v>
      </c>
      <c r="BI72" s="60" t="n">
        <f aca="false">BC72/BC$2*BC$5*BI$5</f>
        <v>0</v>
      </c>
      <c r="BJ72" s="60" t="n">
        <f aca="false">BD72/BD$2*BD$5*BJ$5</f>
        <v>0</v>
      </c>
      <c r="BK72" s="61" t="n">
        <f aca="false">SUM(BH72+BE72,BI72+BF72,BJ72+BG72)-MIN(BH72+BE72,BI72+BF72,BJ72+BG72)</f>
        <v>0</v>
      </c>
      <c r="BL72" s="235"/>
      <c r="BM72" s="257"/>
      <c r="BN72" s="203"/>
      <c r="BO72" s="125"/>
      <c r="BQ72" s="125"/>
      <c r="BR72" s="60" t="n">
        <f aca="false">BL72/BL$2*BL$5*BR$5</f>
        <v>0</v>
      </c>
      <c r="BS72" s="60" t="n">
        <f aca="false">BM72/BM$2*BM$5*BS$5</f>
        <v>0</v>
      </c>
      <c r="BT72" s="60" t="n">
        <f aca="false">BN72/BN$2*BN$5*BT$5</f>
        <v>0</v>
      </c>
      <c r="BU72" s="61" t="n">
        <f aca="false">SUM(BR72+BO72,BS72+BP72,BT72+BQ72)-MIN(BR72+BO72,BS72+BP72,BT72+BQ72)</f>
        <v>0</v>
      </c>
    </row>
    <row r="73" customFormat="false" ht="12.9" hidden="false" customHeight="true" outlineLevel="0" collapsed="false">
      <c r="A73" s="52" t="n">
        <v>66</v>
      </c>
      <c r="B73" s="210" t="s">
        <v>73</v>
      </c>
      <c r="C73" s="155" t="s">
        <v>31</v>
      </c>
      <c r="D73" s="195"/>
      <c r="E73" s="204" t="n">
        <v>5595</v>
      </c>
      <c r="F73" s="204" t="n">
        <v>9271</v>
      </c>
      <c r="G73" s="196"/>
      <c r="H73" s="196"/>
      <c r="I73" s="196"/>
      <c r="J73" s="60" t="n">
        <f aca="false">D73/D$2*D$5*J$5</f>
        <v>0</v>
      </c>
      <c r="K73" s="60" t="n">
        <f aca="false">E73/E$2*E$5*K$5</f>
        <v>340.835251116827</v>
      </c>
      <c r="L73" s="60" t="n">
        <f aca="false">F73/F$2*F$5*L$5</f>
        <v>466.049721232063</v>
      </c>
      <c r="M73" s="61" t="n">
        <f aca="false">SUM(J73+G73,K73+H73,L73+I73)-MIN(J73+G73,K73+H73,L73+I73)</f>
        <v>806.88497234889</v>
      </c>
      <c r="N73" s="225" t="n">
        <v>5595</v>
      </c>
      <c r="O73" s="204" t="n">
        <v>9271</v>
      </c>
      <c r="P73" s="204" t="n">
        <v>7628</v>
      </c>
      <c r="Q73" s="196"/>
      <c r="R73" s="196"/>
      <c r="S73" s="196"/>
      <c r="T73" s="60" t="n">
        <f aca="false">N73/N$2*N$5*T$5</f>
        <v>321.899959388114</v>
      </c>
      <c r="U73" s="60" t="n">
        <f aca="false">O73/O$2*O$5*U$5</f>
        <v>381.313408280779</v>
      </c>
      <c r="V73" s="60" t="n">
        <f aca="false">P73/P$2*P$5*V$5</f>
        <v>456.567635216019</v>
      </c>
      <c r="W73" s="61" t="n">
        <f aca="false">SUM(T73+Q73,U73+R73,V73+S73)-MIN(T73+Q73,U73+R73,V73+S73)</f>
        <v>837.881043496798</v>
      </c>
      <c r="X73" s="204" t="n">
        <v>9271</v>
      </c>
      <c r="Y73" s="204" t="n">
        <v>7628</v>
      </c>
      <c r="Z73" s="197" t="n">
        <v>779</v>
      </c>
      <c r="AA73" s="196"/>
      <c r="AB73" s="196"/>
      <c r="AD73" s="60" t="n">
        <f aca="false">X73/X$2*X$5*AD$5</f>
        <v>360.129330042958</v>
      </c>
      <c r="AE73" s="60" t="n">
        <f aca="false">Y73/Y$2*Y$5*AE$5</f>
        <v>373.555337904016</v>
      </c>
      <c r="AF73" s="60" t="n">
        <f aca="false">Z73/Z$2*Z$5*AF$5</f>
        <v>100.836184385825</v>
      </c>
      <c r="AG73" s="61" t="n">
        <f aca="false">SUM(AD73+AA73,AE73+AB73,AF73+AC73)-MIN(AD73+AA73,AE73+AB73,AF73+AC73)</f>
        <v>733.684667946973</v>
      </c>
      <c r="AH73" s="204" t="n">
        <v>7628</v>
      </c>
      <c r="AI73" s="197" t="n">
        <v>779</v>
      </c>
      <c r="AJ73" s="216"/>
      <c r="AK73" s="196"/>
      <c r="AL73" s="196"/>
      <c r="AM73" s="212"/>
      <c r="AN73" s="60" t="n">
        <f aca="false">AH73/AH$2*AH$5*AN$5</f>
        <v>352.802263576015</v>
      </c>
      <c r="AO73" s="60" t="n">
        <f aca="false">AI73/AI$2*AI$5*AO$5</f>
        <v>86.7423661071143</v>
      </c>
      <c r="AP73" s="60" t="n">
        <f aca="false">AJ73/AJ$2*AJ$5*AP$5</f>
        <v>0</v>
      </c>
      <c r="AQ73" s="61" t="n">
        <f aca="false">SUM(AN73+AK73,AO73+AL73,AP73+AM73)-MIN(AN73+AK73,AO73+AL73,AP73+AM73)</f>
        <v>439.544629683129</v>
      </c>
      <c r="AR73" s="197" t="n">
        <v>779</v>
      </c>
      <c r="AS73" s="216"/>
      <c r="AT73" s="142"/>
      <c r="AU73" s="196"/>
      <c r="AV73" s="213"/>
      <c r="AW73" s="217"/>
      <c r="AX73" s="60" t="n">
        <f aca="false">AR73/AR$2*AR$5*AX$5</f>
        <v>81.5531841193712</v>
      </c>
      <c r="AY73" s="60" t="n">
        <f aca="false">AS73/AS$2*AS$5*AY$5</f>
        <v>0</v>
      </c>
      <c r="AZ73" s="60" t="n">
        <f aca="false">AT73/AT$2*AT$5*AZ$5</f>
        <v>0</v>
      </c>
      <c r="BA73" s="61" t="n">
        <f aca="false">SUM(AX73+AU73,AY73+AV73,AZ73+AW73)-MIN(AX73+AU73,AY73+AV73,AZ73+AW73)</f>
        <v>81.5531841193712</v>
      </c>
      <c r="BB73" s="197"/>
      <c r="BC73" s="119"/>
      <c r="BD73" s="247"/>
      <c r="BE73" s="196"/>
      <c r="BF73" s="213"/>
      <c r="BG73" s="217"/>
      <c r="BH73" s="60" t="n">
        <f aca="false">BB73/BB$2*BB$5*BH$5</f>
        <v>0</v>
      </c>
      <c r="BI73" s="60" t="n">
        <f aca="false">BC73/BC$2*BC$5*BI$5</f>
        <v>0</v>
      </c>
      <c r="BJ73" s="60" t="n">
        <f aca="false">BD73/BD$2*BD$5*BJ$5</f>
        <v>0</v>
      </c>
      <c r="BK73" s="61" t="n">
        <f aca="false">SUM(BH73+BE73,BI73+BF73,BJ73+BG73)-MIN(BH73+BE73,BI73+BF73,BJ73+BG73)</f>
        <v>0</v>
      </c>
      <c r="BL73" s="119"/>
      <c r="BM73" s="156"/>
      <c r="BN73" s="203"/>
      <c r="BO73" s="125"/>
      <c r="BQ73" s="125"/>
      <c r="BR73" s="60" t="n">
        <f aca="false">BL73/BL$2*BL$5*BR$5</f>
        <v>0</v>
      </c>
      <c r="BS73" s="60" t="n">
        <f aca="false">BM73/BM$2*BM$5*BS$5</f>
        <v>0</v>
      </c>
      <c r="BT73" s="60" t="n">
        <f aca="false">BN73/BN$2*BN$5*BT$5</f>
        <v>0</v>
      </c>
      <c r="BU73" s="61" t="n">
        <f aca="false">SUM(BR73+BO73,BS73+BP73,BT73+BQ73)-MIN(BR73+BO73,BS73+BP73,BT73+BQ73)</f>
        <v>0</v>
      </c>
    </row>
    <row r="74" customFormat="false" ht="12.9" hidden="false" customHeight="true" outlineLevel="0" collapsed="false">
      <c r="A74" s="52" t="n">
        <v>67</v>
      </c>
      <c r="B74" s="194" t="s">
        <v>69</v>
      </c>
      <c r="C74" s="193" t="s">
        <v>70</v>
      </c>
      <c r="D74" s="195"/>
      <c r="E74" s="57"/>
      <c r="F74" s="57"/>
      <c r="G74" s="60"/>
      <c r="H74" s="60"/>
      <c r="I74" s="60"/>
      <c r="J74" s="60" t="n">
        <f aca="false">D74/D$2*D$5*J$5</f>
        <v>0</v>
      </c>
      <c r="K74" s="60" t="n">
        <f aca="false">E74/E$2*E$5*K$5</f>
        <v>0</v>
      </c>
      <c r="L74" s="60" t="n">
        <f aca="false">F74/F$2*F$5*L$5</f>
        <v>0</v>
      </c>
      <c r="M74" s="61" t="n">
        <f aca="false">SUM(J74+G74,K74+H74,L74+I74)-MIN(J74+G74,K74+H74,L74+I74)</f>
        <v>0</v>
      </c>
      <c r="N74" s="152"/>
      <c r="O74" s="57"/>
      <c r="P74" s="57"/>
      <c r="Q74" s="60"/>
      <c r="R74" s="60"/>
      <c r="S74" s="60"/>
      <c r="T74" s="60" t="n">
        <f aca="false">N74/N$2*N$5*T$5</f>
        <v>0</v>
      </c>
      <c r="U74" s="60" t="n">
        <f aca="false">O74/O$2*O$5*U$5</f>
        <v>0</v>
      </c>
      <c r="V74" s="60" t="n">
        <f aca="false">P74/P$2*P$5*V$5</f>
        <v>0</v>
      </c>
      <c r="W74" s="61" t="n">
        <f aca="false">SUM(T74+Q74,U74+R74,V74+S74)-MIN(T74+Q74,U74+R74,V74+S74)</f>
        <v>0</v>
      </c>
      <c r="X74" s="57"/>
      <c r="Y74" s="57"/>
      <c r="Z74" s="238"/>
      <c r="AA74" s="60"/>
      <c r="AB74" s="60"/>
      <c r="AD74" s="60" t="n">
        <f aca="false">X74/X$2*X$5*AD$5</f>
        <v>0</v>
      </c>
      <c r="AE74" s="60" t="n">
        <f aca="false">Y74/Y$2*Y$5*AE$5</f>
        <v>0</v>
      </c>
      <c r="AF74" s="60" t="n">
        <f aca="false">Z74/Z$2*Z$5*AF$5</f>
        <v>0</v>
      </c>
      <c r="AG74" s="61" t="n">
        <f aca="false">SUM(AD74+AA74,AE74+AB74,AF74+AC74)-MIN(AD74+AA74,AE74+AB74,AF74+AC74)</f>
        <v>0</v>
      </c>
      <c r="AH74" s="57"/>
      <c r="AI74" s="238"/>
      <c r="AJ74" s="235"/>
      <c r="AK74" s="60"/>
      <c r="AL74" s="60"/>
      <c r="AM74" s="212"/>
      <c r="AN74" s="60" t="n">
        <f aca="false">AH74/AH$2*AH$5*AN$5</f>
        <v>0</v>
      </c>
      <c r="AO74" s="60" t="n">
        <f aca="false">AI74/AI$2*AI$5*AO$5</f>
        <v>0</v>
      </c>
      <c r="AP74" s="60" t="n">
        <f aca="false">AJ74/AJ$2*AJ$5*AP$5</f>
        <v>0</v>
      </c>
      <c r="AQ74" s="61" t="n">
        <f aca="false">SUM(AN74+AK74,AO74+AL74,AP74+AM74)-MIN(AN74+AK74,AO74+AL74,AP74+AM74)</f>
        <v>0</v>
      </c>
      <c r="AR74" s="238"/>
      <c r="AS74" s="235"/>
      <c r="AT74" s="142"/>
      <c r="AU74" s="60"/>
      <c r="AV74" s="77"/>
      <c r="AW74" s="217"/>
      <c r="AX74" s="60" t="n">
        <f aca="false">AR74/AR$2*AR$5*AX$5</f>
        <v>0</v>
      </c>
      <c r="AY74" s="60" t="n">
        <f aca="false">AS74/AS$2*AS$5*AY$5</f>
        <v>0</v>
      </c>
      <c r="AZ74" s="60" t="n">
        <f aca="false">AT74/AT$2*AT$5*AZ$5</f>
        <v>0</v>
      </c>
      <c r="BA74" s="61" t="n">
        <f aca="false">SUM(AX74+AU74,AY74+AV74,AZ74+AW74)-MIN(AX74+AU74,AY74+AV74,AZ74+AW74)</f>
        <v>0</v>
      </c>
      <c r="BB74" s="238"/>
      <c r="BC74" s="235"/>
      <c r="BD74" s="247"/>
      <c r="BE74" s="60"/>
      <c r="BF74" s="77"/>
      <c r="BG74" s="217"/>
      <c r="BH74" s="60" t="n">
        <f aca="false">BB74/BB$2*BB$5*BH$5</f>
        <v>0</v>
      </c>
      <c r="BI74" s="60" t="n">
        <f aca="false">BC74/BC$2*BC$5*BI$5</f>
        <v>0</v>
      </c>
      <c r="BJ74" s="60" t="n">
        <f aca="false">BD74/BD$2*BD$5*BJ$5</f>
        <v>0</v>
      </c>
      <c r="BK74" s="61" t="n">
        <f aca="false">SUM(BH74+BE74,BI74+BF74,BJ74+BG74)-MIN(BH74+BE74,BI74+BF74,BJ74+BG74)</f>
        <v>0</v>
      </c>
      <c r="BL74" s="235"/>
      <c r="BM74" s="156"/>
      <c r="BN74" s="203"/>
      <c r="BO74" s="125"/>
      <c r="BQ74" s="125"/>
      <c r="BR74" s="60" t="n">
        <f aca="false">BL74/BL$2*BL$5*BR$5</f>
        <v>0</v>
      </c>
      <c r="BS74" s="60" t="n">
        <f aca="false">BM74/BM$2*BM$5*BS$5</f>
        <v>0</v>
      </c>
      <c r="BT74" s="60" t="n">
        <f aca="false">BN74/BN$2*BN$5*BT$5</f>
        <v>0</v>
      </c>
      <c r="BU74" s="61" t="n">
        <f aca="false">SUM(BR74+BO74,BS74+BP74,BT74+BQ74)-MIN(BR74+BO74,BS74+BP74,BT74+BQ74)</f>
        <v>0</v>
      </c>
    </row>
    <row r="75" customFormat="false" ht="12.9" hidden="false" customHeight="true" outlineLevel="0" collapsed="false">
      <c r="A75" s="52" t="n">
        <v>68</v>
      </c>
      <c r="B75" s="194" t="s">
        <v>98</v>
      </c>
      <c r="C75" s="193" t="s">
        <v>61</v>
      </c>
      <c r="D75" s="195"/>
      <c r="E75" s="57"/>
      <c r="F75" s="57"/>
      <c r="G75" s="60"/>
      <c r="H75" s="60"/>
      <c r="I75" s="60"/>
      <c r="J75" s="60" t="n">
        <f aca="false">D75/D$2*D$5*J$5</f>
        <v>0</v>
      </c>
      <c r="K75" s="60" t="n">
        <f aca="false">E75/E$2*E$5*K$5</f>
        <v>0</v>
      </c>
      <c r="L75" s="60" t="n">
        <f aca="false">F75/F$2*F$5*L$5</f>
        <v>0</v>
      </c>
      <c r="M75" s="61" t="n">
        <f aca="false">SUM(J75+G75,K75+H75,L75+I75)-MIN(J75+G75,K75+H75,L75+I75)</f>
        <v>0</v>
      </c>
      <c r="N75" s="152"/>
      <c r="O75" s="57"/>
      <c r="P75" s="57"/>
      <c r="Q75" s="60"/>
      <c r="R75" s="60"/>
      <c r="S75" s="60"/>
      <c r="T75" s="60" t="n">
        <f aca="false">N75/N$2*N$5*T$5</f>
        <v>0</v>
      </c>
      <c r="U75" s="60" t="n">
        <f aca="false">O75/O$2*O$5*U$5</f>
        <v>0</v>
      </c>
      <c r="V75" s="60" t="n">
        <f aca="false">P75/P$2*P$5*V$5</f>
        <v>0</v>
      </c>
      <c r="W75" s="61" t="n">
        <f aca="false">SUM(T75+Q75,U75+R75,V75+S75)-MIN(T75+Q75,U75+R75,V75+S75)</f>
        <v>0</v>
      </c>
      <c r="X75" s="57"/>
      <c r="Y75" s="57"/>
      <c r="Z75" s="238"/>
      <c r="AA75" s="60"/>
      <c r="AB75" s="60"/>
      <c r="AD75" s="60" t="n">
        <f aca="false">X75/X$2*X$5*AD$5</f>
        <v>0</v>
      </c>
      <c r="AE75" s="60" t="n">
        <f aca="false">Y75/Y$2*Y$5*AE$5</f>
        <v>0</v>
      </c>
      <c r="AF75" s="60" t="n">
        <f aca="false">Z75/Z$2*Z$5*AF$5</f>
        <v>0</v>
      </c>
      <c r="AG75" s="61" t="n">
        <f aca="false">SUM(AD75+AA75,AE75+AB75,AF75+AC75)-MIN(AD75+AA75,AE75+AB75,AF75+AC75)</f>
        <v>0</v>
      </c>
      <c r="AH75" s="57"/>
      <c r="AI75" s="238"/>
      <c r="AJ75" s="235"/>
      <c r="AK75" s="60"/>
      <c r="AL75" s="60"/>
      <c r="AM75" s="212"/>
      <c r="AN75" s="60" t="n">
        <f aca="false">AH75/AH$2*AH$5*AN$5</f>
        <v>0</v>
      </c>
      <c r="AO75" s="60" t="n">
        <f aca="false">AI75/AI$2*AI$5*AO$5</f>
        <v>0</v>
      </c>
      <c r="AP75" s="60" t="n">
        <f aca="false">AJ75/AJ$2*AJ$5*AP$5</f>
        <v>0</v>
      </c>
      <c r="AQ75" s="61" t="n">
        <f aca="false">SUM(AN75+AK75,AO75+AL75,AP75+AM75)-MIN(AN75+AK75,AO75+AL75,AP75+AM75)</f>
        <v>0</v>
      </c>
      <c r="AR75" s="238"/>
      <c r="AS75" s="235"/>
      <c r="AT75" s="142"/>
      <c r="AU75" s="60"/>
      <c r="AV75" s="77"/>
      <c r="AW75" s="217"/>
      <c r="AX75" s="60" t="n">
        <f aca="false">AR75/AR$2*AR$5*AX$5</f>
        <v>0</v>
      </c>
      <c r="AY75" s="60" t="n">
        <f aca="false">AS75/AS$2*AS$5*AY$5</f>
        <v>0</v>
      </c>
      <c r="AZ75" s="60" t="n">
        <f aca="false">AT75/AT$2*AT$5*AZ$5</f>
        <v>0</v>
      </c>
      <c r="BA75" s="61" t="n">
        <f aca="false">SUM(AX75+AU75,AY75+AV75,AZ75+AW75)-MIN(AX75+AU75,AY75+AV75,AZ75+AW75)</f>
        <v>0</v>
      </c>
      <c r="BB75" s="238"/>
      <c r="BC75" s="235"/>
      <c r="BD75" s="247"/>
      <c r="BE75" s="60"/>
      <c r="BF75" s="77"/>
      <c r="BG75" s="217"/>
      <c r="BH75" s="60" t="n">
        <f aca="false">BB75/BB$2*BB$5*BH$5</f>
        <v>0</v>
      </c>
      <c r="BI75" s="60" t="n">
        <f aca="false">BC75/BC$2*BC$5*BI$5</f>
        <v>0</v>
      </c>
      <c r="BJ75" s="60" t="n">
        <f aca="false">BD75/BD$2*BD$5*BJ$5</f>
        <v>0</v>
      </c>
      <c r="BK75" s="61" t="n">
        <f aca="false">SUM(BH75+BE75,BI75+BF75,BJ75+BG75)-MIN(BH75+BE75,BI75+BF75,BJ75+BG75)</f>
        <v>0</v>
      </c>
      <c r="BL75" s="235"/>
      <c r="BM75" s="156"/>
      <c r="BN75" s="203"/>
      <c r="BO75" s="125"/>
      <c r="BQ75" s="125"/>
      <c r="BR75" s="60" t="n">
        <f aca="false">BL75/BL$2*BL$5*BR$5</f>
        <v>0</v>
      </c>
      <c r="BS75" s="60" t="n">
        <f aca="false">BM75/BM$2*BM$5*BS$5</f>
        <v>0</v>
      </c>
      <c r="BT75" s="60" t="n">
        <f aca="false">BN75/BN$2*BN$5*BT$5</f>
        <v>0</v>
      </c>
      <c r="BU75" s="61" t="n">
        <f aca="false">SUM(BR75+BO75,BS75+BP75,BT75+BQ75)-MIN(BR75+BO75,BS75+BP75,BT75+BQ75)</f>
        <v>0</v>
      </c>
    </row>
    <row r="76" customFormat="false" ht="12.9" hidden="false" customHeight="true" outlineLevel="0" collapsed="false">
      <c r="A76" s="52" t="n">
        <v>69</v>
      </c>
      <c r="B76" s="194" t="s">
        <v>32</v>
      </c>
      <c r="C76" s="193" t="s">
        <v>33</v>
      </c>
      <c r="D76" s="195"/>
      <c r="E76" s="57"/>
      <c r="F76" s="57"/>
      <c r="G76" s="60"/>
      <c r="H76" s="60"/>
      <c r="I76" s="60"/>
      <c r="J76" s="60" t="n">
        <f aca="false">D76/D$2*D$5*J$5</f>
        <v>0</v>
      </c>
      <c r="K76" s="60" t="n">
        <f aca="false">E76/E$2*E$5*K$5</f>
        <v>0</v>
      </c>
      <c r="L76" s="60" t="n">
        <f aca="false">F76/F$2*F$5*L$5</f>
        <v>0</v>
      </c>
      <c r="M76" s="61" t="n">
        <f aca="false">SUM(J76+G76,K76+H76,L76+I76)-MIN(J76+G76,K76+H76,L76+I76)</f>
        <v>0</v>
      </c>
      <c r="N76" s="152"/>
      <c r="O76" s="57"/>
      <c r="P76" s="57"/>
      <c r="Q76" s="60"/>
      <c r="R76" s="60"/>
      <c r="S76" s="60"/>
      <c r="T76" s="60" t="n">
        <f aca="false">N76/N$2*N$5*T$5</f>
        <v>0</v>
      </c>
      <c r="U76" s="60" t="n">
        <f aca="false">O76/O$2*O$5*U$5</f>
        <v>0</v>
      </c>
      <c r="V76" s="60" t="n">
        <f aca="false">P76/P$2*P$5*V$5</f>
        <v>0</v>
      </c>
      <c r="W76" s="61" t="n">
        <f aca="false">SUM(T76+Q76,U76+R76,V76+S76)-MIN(T76+Q76,U76+R76,V76+S76)</f>
        <v>0</v>
      </c>
      <c r="X76" s="57"/>
      <c r="Y76" s="57"/>
      <c r="Z76" s="238"/>
      <c r="AA76" s="60"/>
      <c r="AB76" s="60"/>
      <c r="AD76" s="60" t="n">
        <f aca="false">X76/X$2*X$5*AD$5</f>
        <v>0</v>
      </c>
      <c r="AE76" s="60" t="n">
        <f aca="false">Y76/Y$2*Y$5*AE$5</f>
        <v>0</v>
      </c>
      <c r="AF76" s="60" t="n">
        <f aca="false">Z76/Z$2*Z$5*AF$5</f>
        <v>0</v>
      </c>
      <c r="AG76" s="61" t="n">
        <f aca="false">SUM(AD76+AA76,AE76+AB76,AF76+AC76)-MIN(AD76+AA76,AE76+AB76,AF76+AC76)</f>
        <v>0</v>
      </c>
      <c r="AH76" s="57"/>
      <c r="AI76" s="238"/>
      <c r="AJ76" s="235"/>
      <c r="AK76" s="60"/>
      <c r="AL76" s="60"/>
      <c r="AM76" s="212"/>
      <c r="AN76" s="60" t="n">
        <f aca="false">AH76/AH$2*AH$5*AN$5</f>
        <v>0</v>
      </c>
      <c r="AO76" s="60" t="n">
        <f aca="false">AI76/AI$2*AI$5*AO$5</f>
        <v>0</v>
      </c>
      <c r="AP76" s="60" t="n">
        <f aca="false">AJ76/AJ$2*AJ$5*AP$5</f>
        <v>0</v>
      </c>
      <c r="AQ76" s="61" t="n">
        <f aca="false">SUM(AN76+AK76,AO76+AL76,AP76+AM76)-MIN(AN76+AK76,AO76+AL76,AP76+AM76)</f>
        <v>0</v>
      </c>
      <c r="AR76" s="238"/>
      <c r="AS76" s="235"/>
      <c r="AT76" s="142"/>
      <c r="AU76" s="60"/>
      <c r="AV76" s="77"/>
      <c r="AW76" s="217"/>
      <c r="AX76" s="60" t="n">
        <f aca="false">AR76/AR$2*AR$5*AX$5</f>
        <v>0</v>
      </c>
      <c r="AY76" s="60" t="n">
        <f aca="false">AS76/AS$2*AS$5*AY$5</f>
        <v>0</v>
      </c>
      <c r="AZ76" s="60" t="n">
        <f aca="false">AT76/AT$2*AT$5*AZ$5</f>
        <v>0</v>
      </c>
      <c r="BA76" s="61" t="n">
        <f aca="false">SUM(AX76+AU76,AY76+AV76,AZ76+AW76)-MIN(AX76+AU76,AY76+AV76,AZ76+AW76)</f>
        <v>0</v>
      </c>
      <c r="BB76" s="238"/>
      <c r="BC76" s="235"/>
      <c r="BD76" s="247"/>
      <c r="BE76" s="60"/>
      <c r="BF76" s="77"/>
      <c r="BG76" s="217"/>
      <c r="BH76" s="60" t="n">
        <f aca="false">BB76/BB$2*BB$5*BH$5</f>
        <v>0</v>
      </c>
      <c r="BI76" s="60" t="n">
        <f aca="false">BC76/BC$2*BC$5*BI$5</f>
        <v>0</v>
      </c>
      <c r="BJ76" s="60" t="n">
        <f aca="false">BD76/BD$2*BD$5*BJ$5</f>
        <v>0</v>
      </c>
      <c r="BK76" s="61" t="n">
        <f aca="false">SUM(BH76+BE76,BI76+BF76,BJ76+BG76)-MIN(BH76+BE76,BI76+BF76,BJ76+BG76)</f>
        <v>0</v>
      </c>
      <c r="BL76" s="235"/>
      <c r="BM76" s="156"/>
      <c r="BN76" s="203"/>
      <c r="BO76" s="125"/>
      <c r="BQ76" s="125"/>
      <c r="BR76" s="60" t="n">
        <f aca="false">BL76/BL$2*BL$5*BR$5</f>
        <v>0</v>
      </c>
      <c r="BS76" s="60" t="n">
        <f aca="false">BM76/BM$2*BM$5*BS$5</f>
        <v>0</v>
      </c>
      <c r="BT76" s="60" t="n">
        <f aca="false">BN76/BN$2*BN$5*BT$5</f>
        <v>0</v>
      </c>
      <c r="BU76" s="61" t="n">
        <f aca="false">SUM(BR76+BO76,BS76+BP76,BT76+BQ76)-MIN(BR76+BO76,BS76+BP76,BT76+BQ76)</f>
        <v>0</v>
      </c>
    </row>
    <row r="77" customFormat="false" ht="12.9" hidden="false" customHeight="true" outlineLevel="0" collapsed="false">
      <c r="A77" s="52" t="n">
        <v>70</v>
      </c>
      <c r="B77" s="57" t="s">
        <v>179</v>
      </c>
      <c r="C77" s="57" t="s">
        <v>43</v>
      </c>
      <c r="D77" s="57"/>
      <c r="E77" s="57"/>
      <c r="F77" s="57"/>
      <c r="G77" s="60"/>
      <c r="H77" s="60"/>
      <c r="I77" s="60"/>
      <c r="J77" s="60" t="n">
        <f aca="false">D77/D$2*D$5*J$5</f>
        <v>0</v>
      </c>
      <c r="K77" s="60" t="n">
        <f aca="false">E77/E$2*E$5*K$5</f>
        <v>0</v>
      </c>
      <c r="L77" s="60" t="n">
        <f aca="false">F77/F$2*F$5*L$5</f>
        <v>0</v>
      </c>
      <c r="M77" s="61" t="n">
        <f aca="false">SUM(J77+G77,K77+H77,L77+I77)-MIN(J77+G77,K77+H77,L77+I77)</f>
        <v>0</v>
      </c>
      <c r="N77" s="152"/>
      <c r="O77" s="57"/>
      <c r="P77" s="57" t="n">
        <v>1898</v>
      </c>
      <c r="Q77" s="60"/>
      <c r="R77" s="60"/>
      <c r="S77" s="60"/>
      <c r="T77" s="60" t="n">
        <f aca="false">N77/N$2*N$5*T$5</f>
        <v>0</v>
      </c>
      <c r="U77" s="60" t="n">
        <f aca="false">O77/O$2*O$5*U$5</f>
        <v>0</v>
      </c>
      <c r="V77" s="60" t="n">
        <f aca="false">P77/P$2*P$5*V$5</f>
        <v>113.60322124279</v>
      </c>
      <c r="W77" s="61" t="n">
        <f aca="false">SUM(T77+Q77,U77+R77,V77+S77)-MIN(T77+Q77,U77+R77,V77+S77)</f>
        <v>113.60322124279</v>
      </c>
      <c r="X77" s="57"/>
      <c r="Y77" s="57" t="n">
        <v>1898</v>
      </c>
      <c r="Z77" s="218"/>
      <c r="AA77" s="60"/>
      <c r="AB77" s="60"/>
      <c r="AD77" s="60" t="n">
        <f aca="false">X77/X$2*X$5*AD$5</f>
        <v>0</v>
      </c>
      <c r="AE77" s="60" t="n">
        <f aca="false">Y77/Y$2*Y$5*AE$5</f>
        <v>92.9480901077375</v>
      </c>
      <c r="AF77" s="60" t="n">
        <f aca="false">Z77/Z$2*Z$5*AF$5</f>
        <v>0</v>
      </c>
      <c r="AG77" s="61" t="n">
        <f aca="false">SUM(AD77+AA77,AE77+AB77,AF77+AC77)-MIN(AD77+AA77,AE77+AB77,AF77+AC77)</f>
        <v>92.9480901077375</v>
      </c>
      <c r="AH77" s="57" t="n">
        <v>1898</v>
      </c>
      <c r="AI77" s="218"/>
      <c r="AJ77" s="219"/>
      <c r="AK77" s="60"/>
      <c r="AL77" s="60"/>
      <c r="AM77" s="212"/>
      <c r="AN77" s="60" t="n">
        <f aca="false">AH77/AH$2*AH$5*AN$5</f>
        <v>87.7843073239743</v>
      </c>
      <c r="AO77" s="60" t="n">
        <f aca="false">AI77/AI$2*AI$5*AO$5</f>
        <v>0</v>
      </c>
      <c r="AP77" s="60" t="n">
        <f aca="false">AJ77/AJ$2*AJ$5*AP$5</f>
        <v>0</v>
      </c>
      <c r="AQ77" s="61" t="n">
        <f aca="false">SUM(AN77+AK77,AO77+AL77,AP77+AM77)-MIN(AN77+AK77,AO77+AL77,AP77+AM77)</f>
        <v>87.7843073239743</v>
      </c>
      <c r="AR77" s="218"/>
      <c r="AS77" s="219"/>
      <c r="AT77" s="142"/>
      <c r="AU77" s="60"/>
      <c r="AV77" s="77"/>
      <c r="AW77" s="217"/>
      <c r="AX77" s="60" t="n">
        <f aca="false">AR77/AR$2*AR$5*AX$5</f>
        <v>0</v>
      </c>
      <c r="AY77" s="60" t="n">
        <f aca="false">AS77/AS$2*AS$5*AY$5</f>
        <v>0</v>
      </c>
      <c r="AZ77" s="60" t="n">
        <f aca="false">AT77/AT$2*AT$5*AZ$5</f>
        <v>0</v>
      </c>
      <c r="BA77" s="61" t="n">
        <f aca="false">SUM(AX77+AU77,AY77+AV77,AZ77+AW77)-MIN(AX77+AU77,AY77+AV77,AZ77+AW77)</f>
        <v>0</v>
      </c>
      <c r="BB77" s="218"/>
      <c r="BC77" s="219"/>
      <c r="BD77" s="247"/>
      <c r="BE77" s="60"/>
      <c r="BF77" s="77"/>
      <c r="BG77" s="217"/>
      <c r="BH77" s="60" t="n">
        <f aca="false">BB77/BB$2*BB$5*BH$5</f>
        <v>0</v>
      </c>
      <c r="BI77" s="60" t="n">
        <f aca="false">BC77/BC$2*BC$5*BI$5</f>
        <v>0</v>
      </c>
      <c r="BJ77" s="60" t="n">
        <f aca="false">BD77/BD$2*BD$5*BJ$5</f>
        <v>0</v>
      </c>
      <c r="BK77" s="61" t="n">
        <f aca="false">SUM(BH77+BE77,BI77+BF77,BJ77+BG77)-MIN(BH77+BE77,BI77+BF77,BJ77+BG77)</f>
        <v>0</v>
      </c>
      <c r="BL77" s="219"/>
      <c r="BM77" s="156"/>
      <c r="BN77" s="203"/>
      <c r="BO77" s="125"/>
      <c r="BQ77" s="125"/>
      <c r="BR77" s="60" t="n">
        <f aca="false">BL77/BL$2*BL$5*BR$5</f>
        <v>0</v>
      </c>
      <c r="BS77" s="60" t="n">
        <f aca="false">BM77/BM$2*BM$5*BS$5</f>
        <v>0</v>
      </c>
      <c r="BT77" s="60" t="n">
        <f aca="false">BN77/BN$2*BN$5*BT$5</f>
        <v>0</v>
      </c>
      <c r="BU77" s="61" t="n">
        <f aca="false">SUM(BR77+BO77,BS77+BP77,BT77+BQ77)-MIN(BR77+BO77,BS77+BP77,BT77+BQ77)</f>
        <v>0</v>
      </c>
    </row>
    <row r="78" customFormat="false" ht="12.9" hidden="false" customHeight="true" outlineLevel="0" collapsed="false">
      <c r="A78" s="52" t="n">
        <v>71</v>
      </c>
      <c r="B78" s="193" t="s">
        <v>120</v>
      </c>
      <c r="C78" s="193" t="s">
        <v>61</v>
      </c>
      <c r="D78" s="195" t="n">
        <v>3678</v>
      </c>
      <c r="E78" s="195" t="n">
        <v>3947</v>
      </c>
      <c r="F78" s="57"/>
      <c r="G78" s="60"/>
      <c r="H78" s="60"/>
      <c r="I78" s="60"/>
      <c r="J78" s="60" t="n">
        <f aca="false">D78/D$2*D$5*J$5</f>
        <v>216.024046434494</v>
      </c>
      <c r="K78" s="60" t="n">
        <f aca="false">E78/E$2*E$5*K$5</f>
        <v>240.442669554623</v>
      </c>
      <c r="L78" s="60" t="n">
        <f aca="false">F78/F$2*F$5*L$5</f>
        <v>0</v>
      </c>
      <c r="M78" s="61" t="n">
        <f aca="false">SUM(J78+G78,K78+H78,L78+I78)-MIN(J78+G78,K78+H78,L78+I78)</f>
        <v>456.466715989117</v>
      </c>
      <c r="N78" s="211" t="n">
        <v>3947</v>
      </c>
      <c r="O78" s="57"/>
      <c r="P78" s="57" t="n">
        <v>5487</v>
      </c>
      <c r="Q78" s="60"/>
      <c r="R78" s="60"/>
      <c r="S78" s="60"/>
      <c r="T78" s="60" t="n">
        <f aca="false">N78/N$2*N$5*T$5</f>
        <v>227.084743468255</v>
      </c>
      <c r="U78" s="60" t="n">
        <f aca="false">O78/O$2*O$5*U$5</f>
        <v>0</v>
      </c>
      <c r="V78" s="60" t="n">
        <f aca="false">P78/P$2*P$5*V$5</f>
        <v>328.419849820437</v>
      </c>
      <c r="W78" s="61" t="n">
        <f aca="false">SUM(T78+Q78,U78+R78,V78+S78)-MIN(T78+Q78,U78+R78,V78+S78)</f>
        <v>555.504593288693</v>
      </c>
      <c r="X78" s="57"/>
      <c r="Y78" s="57" t="n">
        <v>5487</v>
      </c>
      <c r="Z78" s="218"/>
      <c r="AA78" s="60"/>
      <c r="AB78" s="60"/>
      <c r="AD78" s="60" t="n">
        <f aca="false">X78/X$2*X$5*AD$5</f>
        <v>0</v>
      </c>
      <c r="AE78" s="60" t="n">
        <f aca="false">Y78/Y$2*Y$5*AE$5</f>
        <v>268.707149853085</v>
      </c>
      <c r="AF78" s="60" t="n">
        <f aca="false">Z78/Z$2*Z$5*AF$5</f>
        <v>0</v>
      </c>
      <c r="AG78" s="61" t="n">
        <f aca="false">SUM(AD78+AA78,AE78+AB78,AF78+AC78)-MIN(AD78+AA78,AE78+AB78,AF78+AC78)</f>
        <v>268.707149853085</v>
      </c>
      <c r="AH78" s="57" t="n">
        <v>5487</v>
      </c>
      <c r="AI78" s="218"/>
      <c r="AJ78" s="219"/>
      <c r="AK78" s="60"/>
      <c r="AL78" s="60"/>
      <c r="AM78" s="212"/>
      <c r="AN78" s="60" t="n">
        <f aca="false">AH78/AH$2*AH$5*AN$5</f>
        <v>253.778974861247</v>
      </c>
      <c r="AO78" s="60" t="n">
        <f aca="false">AI78/AI$2*AI$5*AO$5</f>
        <v>0</v>
      </c>
      <c r="AP78" s="60" t="n">
        <f aca="false">AJ78/AJ$2*AJ$5*AP$5</f>
        <v>0</v>
      </c>
      <c r="AQ78" s="61" t="n">
        <f aca="false">SUM(AN78+AK78,AO78+AL78,AP78+AM78)-MIN(AN78+AK78,AO78+AL78,AP78+AM78)</f>
        <v>253.778974861247</v>
      </c>
      <c r="AR78" s="218"/>
      <c r="AS78" s="219"/>
      <c r="AT78" s="142"/>
      <c r="AU78" s="60"/>
      <c r="AV78" s="77"/>
      <c r="AW78" s="217"/>
      <c r="AX78" s="60" t="n">
        <f aca="false">AR78/AR$2*AR$5*AX$5</f>
        <v>0</v>
      </c>
      <c r="AY78" s="60" t="n">
        <f aca="false">AS78/AS$2*AS$5*AY$5</f>
        <v>0</v>
      </c>
      <c r="AZ78" s="60" t="n">
        <f aca="false">AT78/AT$2*AT$5*AZ$5</f>
        <v>0</v>
      </c>
      <c r="BA78" s="61" t="n">
        <f aca="false">SUM(AX78+AU78,AY78+AV78,AZ78+AW78)-MIN(AX78+AU78,AY78+AV78,AZ78+AW78)</f>
        <v>0</v>
      </c>
      <c r="BB78" s="218"/>
      <c r="BC78" s="219"/>
      <c r="BD78" s="247"/>
      <c r="BE78" s="60"/>
      <c r="BF78" s="77"/>
      <c r="BG78" s="217"/>
      <c r="BH78" s="60" t="n">
        <f aca="false">BB78/BB$2*BB$5*BH$5</f>
        <v>0</v>
      </c>
      <c r="BI78" s="60" t="n">
        <f aca="false">BC78/BC$2*BC$5*BI$5</f>
        <v>0</v>
      </c>
      <c r="BJ78" s="60" t="n">
        <f aca="false">BD78/BD$2*BD$5*BJ$5</f>
        <v>0</v>
      </c>
      <c r="BK78" s="61" t="n">
        <f aca="false">SUM(BH78+BE78,BI78+BF78,BJ78+BG78)-MIN(BH78+BE78,BI78+BF78,BJ78+BG78)</f>
        <v>0</v>
      </c>
      <c r="BL78" s="219"/>
      <c r="BM78" s="156"/>
      <c r="BN78" s="203"/>
      <c r="BO78" s="125"/>
      <c r="BQ78" s="125"/>
      <c r="BR78" s="60" t="n">
        <f aca="false">BL78/BL$2*BL$5*BR$5</f>
        <v>0</v>
      </c>
      <c r="BS78" s="60" t="n">
        <f aca="false">BM78/BM$2*BM$5*BS$5</f>
        <v>0</v>
      </c>
      <c r="BT78" s="60" t="n">
        <f aca="false">BN78/BN$2*BN$5*BT$5</f>
        <v>0</v>
      </c>
      <c r="BU78" s="61" t="n">
        <f aca="false">SUM(BR78+BO78,BS78+BP78,BT78+BQ78)-MIN(BR78+BO78,BS78+BP78,BT78+BQ78)</f>
        <v>0</v>
      </c>
    </row>
    <row r="79" customFormat="false" ht="12.9" hidden="false" customHeight="true" outlineLevel="0" collapsed="false">
      <c r="A79" s="52" t="n">
        <v>72</v>
      </c>
      <c r="B79" s="193" t="s">
        <v>118</v>
      </c>
      <c r="C79" s="193" t="s">
        <v>31</v>
      </c>
      <c r="D79" s="195"/>
      <c r="E79" s="195" t="n">
        <v>1789</v>
      </c>
      <c r="F79" s="57"/>
      <c r="G79" s="60"/>
      <c r="H79" s="60"/>
      <c r="I79" s="60"/>
      <c r="J79" s="60" t="n">
        <f aca="false">D79/D$2*D$5*J$5</f>
        <v>0</v>
      </c>
      <c r="K79" s="60" t="n">
        <f aca="false">E79/E$2*E$5*K$5</f>
        <v>108.98199539732</v>
      </c>
      <c r="L79" s="60" t="n">
        <f aca="false">F79/F$2*F$5*L$5</f>
        <v>0</v>
      </c>
      <c r="M79" s="61" t="n">
        <f aca="false">SUM(J79+G79,K79+H79,L79+I79)-MIN(J79+G79,K79+H79,L79+I79)</f>
        <v>108.98199539732</v>
      </c>
      <c r="N79" s="211" t="n">
        <v>1789</v>
      </c>
      <c r="O79" s="57"/>
      <c r="P79" s="57"/>
      <c r="Q79" s="60"/>
      <c r="R79" s="60"/>
      <c r="S79" s="60"/>
      <c r="T79" s="60" t="n">
        <f aca="false">N79/N$2*N$5*T$5</f>
        <v>102.927440097469</v>
      </c>
      <c r="U79" s="60" t="n">
        <f aca="false">O79/O$2*O$5*U$5</f>
        <v>0</v>
      </c>
      <c r="V79" s="60" t="n">
        <f aca="false">P79/P$2*P$5*V$5</f>
        <v>0</v>
      </c>
      <c r="W79" s="61" t="n">
        <f aca="false">SUM(T79+Q79,U79+R79,V79+S79)-MIN(T79+Q79,U79+R79,V79+S79)</f>
        <v>102.927440097469</v>
      </c>
      <c r="X79" s="57"/>
      <c r="Y79" s="57"/>
      <c r="Z79" s="218"/>
      <c r="AA79" s="60"/>
      <c r="AB79" s="60"/>
      <c r="AD79" s="60" t="n">
        <f aca="false">X79/X$2*X$5*AD$5</f>
        <v>0</v>
      </c>
      <c r="AE79" s="60" t="n">
        <f aca="false">Y79/Y$2*Y$5*AE$5</f>
        <v>0</v>
      </c>
      <c r="AF79" s="60" t="n">
        <f aca="false">Z79/Z$2*Z$5*AF$5</f>
        <v>0</v>
      </c>
      <c r="AG79" s="61" t="n">
        <f aca="false">SUM(AD79+AA79,AE79+AB79,AF79+AC79)-MIN(AD79+AA79,AE79+AB79,AF79+AC79)</f>
        <v>0</v>
      </c>
      <c r="AH79" s="57"/>
      <c r="AI79" s="218"/>
      <c r="AJ79" s="219"/>
      <c r="AK79" s="60"/>
      <c r="AL79" s="60"/>
      <c r="AM79" s="212"/>
      <c r="AN79" s="60" t="n">
        <f aca="false">AH79/AH$2*AH$5*AN$5</f>
        <v>0</v>
      </c>
      <c r="AO79" s="60" t="n">
        <f aca="false">AI79/AI$2*AI$5*AO$5</f>
        <v>0</v>
      </c>
      <c r="AP79" s="60" t="n">
        <f aca="false">AJ79/AJ$2*AJ$5*AP$5</f>
        <v>0</v>
      </c>
      <c r="AQ79" s="61" t="n">
        <f aca="false">SUM(AN79+AK79,AO79+AL79,AP79+AM79)-MIN(AN79+AK79,AO79+AL79,AP79+AM79)</f>
        <v>0</v>
      </c>
      <c r="AR79" s="218"/>
      <c r="AS79" s="219"/>
      <c r="AT79" s="142"/>
      <c r="AU79" s="60"/>
      <c r="AV79" s="77"/>
      <c r="AW79" s="217"/>
      <c r="AX79" s="60" t="n">
        <f aca="false">AR79/AR$2*AR$5*AX$5</f>
        <v>0</v>
      </c>
      <c r="AY79" s="60" t="n">
        <f aca="false">AS79/AS$2*AS$5*AY$5</f>
        <v>0</v>
      </c>
      <c r="AZ79" s="60" t="n">
        <f aca="false">AT79/AT$2*AT$5*AZ$5</f>
        <v>0</v>
      </c>
      <c r="BA79" s="61" t="n">
        <f aca="false">SUM(AX79+AU79,AY79+AV79,AZ79+AW79)-MIN(AX79+AU79,AY79+AV79,AZ79+AW79)</f>
        <v>0</v>
      </c>
      <c r="BB79" s="218"/>
      <c r="BC79" s="219"/>
      <c r="BD79" s="247"/>
      <c r="BE79" s="60"/>
      <c r="BF79" s="77"/>
      <c r="BG79" s="217"/>
      <c r="BH79" s="60" t="n">
        <f aca="false">BB79/BB$2*BB$5*BH$5</f>
        <v>0</v>
      </c>
      <c r="BI79" s="60" t="n">
        <f aca="false">BC79/BC$2*BC$5*BI$5</f>
        <v>0</v>
      </c>
      <c r="BJ79" s="60" t="n">
        <f aca="false">BD79/BD$2*BD$5*BJ$5</f>
        <v>0</v>
      </c>
      <c r="BK79" s="61" t="n">
        <f aca="false">SUM(BH79+BE79,BI79+BF79,BJ79+BG79)-MIN(BH79+BE79,BI79+BF79,BJ79+BG79)</f>
        <v>0</v>
      </c>
      <c r="BL79" s="219"/>
      <c r="BM79" s="156"/>
      <c r="BN79" s="203"/>
      <c r="BO79" s="125"/>
      <c r="BQ79" s="125"/>
      <c r="BR79" s="60" t="n">
        <f aca="false">BL79/BL$2*BL$5*BR$5</f>
        <v>0</v>
      </c>
      <c r="BS79" s="60" t="n">
        <f aca="false">BM79/BM$2*BM$5*BS$5</f>
        <v>0</v>
      </c>
      <c r="BT79" s="60" t="n">
        <f aca="false">BN79/BN$2*BN$5*BT$5</f>
        <v>0</v>
      </c>
      <c r="BU79" s="61" t="n">
        <f aca="false">SUM(BR79+BO79,BS79+BP79,BT79+BQ79)-MIN(BR79+BO79,BS79+BP79,BT79+BQ79)</f>
        <v>0</v>
      </c>
    </row>
    <row r="80" customFormat="false" ht="12.9" hidden="false" customHeight="true" outlineLevel="0" collapsed="false">
      <c r="A80" s="52" t="n">
        <v>73</v>
      </c>
      <c r="B80" s="149" t="s">
        <v>180</v>
      </c>
      <c r="C80" s="149" t="s">
        <v>61</v>
      </c>
      <c r="D80" s="149"/>
      <c r="E80" s="149"/>
      <c r="F80" s="57"/>
      <c r="G80" s="60"/>
      <c r="H80" s="60"/>
      <c r="I80" s="60"/>
      <c r="J80" s="60" t="n">
        <f aca="false">D80/D$2*D$5*J$5</f>
        <v>0</v>
      </c>
      <c r="K80" s="60" t="n">
        <f aca="false">E80/E$2*E$5*K$5</f>
        <v>0</v>
      </c>
      <c r="L80" s="60" t="n">
        <f aca="false">F80/F$2*F$5*L$5</f>
        <v>0</v>
      </c>
      <c r="M80" s="61" t="n">
        <f aca="false">SUM(J80+G80,K80+H80,L80+I80)-MIN(J80+G80,K80+H80,L80+I80)</f>
        <v>0</v>
      </c>
      <c r="N80" s="150"/>
      <c r="O80" s="57"/>
      <c r="P80" s="57" t="n">
        <v>5587</v>
      </c>
      <c r="Q80" s="60"/>
      <c r="R80" s="60"/>
      <c r="S80" s="60"/>
      <c r="T80" s="60" t="n">
        <f aca="false">N80/N$2*N$5*T$5</f>
        <v>0</v>
      </c>
      <c r="U80" s="60" t="n">
        <f aca="false">O80/O$2*O$5*U$5</f>
        <v>0</v>
      </c>
      <c r="V80" s="60" t="n">
        <f aca="false">P80/P$2*P$5*V$5</f>
        <v>334.405267167265</v>
      </c>
      <c r="W80" s="61" t="n">
        <f aca="false">SUM(T80+Q80,U80+R80,V80+S80)-MIN(T80+Q80,U80+R80,V80+S80)</f>
        <v>334.405267167265</v>
      </c>
      <c r="X80" s="57"/>
      <c r="Y80" s="57" t="n">
        <v>5587</v>
      </c>
      <c r="Z80" s="197" t="n">
        <v>2485</v>
      </c>
      <c r="AA80" s="60"/>
      <c r="AB80" s="60"/>
      <c r="AD80" s="60" t="n">
        <f aca="false">X80/X$2*X$5*AD$5</f>
        <v>0</v>
      </c>
      <c r="AE80" s="60" t="n">
        <f aca="false">Y80/Y$2*Y$5*AE$5</f>
        <v>273.60430950049</v>
      </c>
      <c r="AF80" s="60" t="n">
        <f aca="false">Z80/Z$2*Z$5*AF$5</f>
        <v>321.666133759659</v>
      </c>
      <c r="AG80" s="61" t="n">
        <f aca="false">SUM(AD80+AA80,AE80+AB80,AF80+AC80)-MIN(AD80+AA80,AE80+AB80,AF80+AC80)</f>
        <v>595.270443260149</v>
      </c>
      <c r="AH80" s="57" t="n">
        <v>5587</v>
      </c>
      <c r="AI80" s="197" t="n">
        <v>2485</v>
      </c>
      <c r="AJ80" s="216"/>
      <c r="AK80" s="60"/>
      <c r="AL80" s="60"/>
      <c r="AM80" s="212"/>
      <c r="AN80" s="60" t="n">
        <f aca="false">AH80/AH$2*AH$5*AN$5</f>
        <v>258.404070083796</v>
      </c>
      <c r="AO80" s="60" t="n">
        <f aca="false">AI80/AI$2*AI$5*AO$5</f>
        <v>276.707034372502</v>
      </c>
      <c r="AP80" s="60" t="n">
        <f aca="false">AJ80/AJ$2*AJ$5*AP$5</f>
        <v>0</v>
      </c>
      <c r="AQ80" s="61" t="n">
        <f aca="false">SUM(AN80+AK80,AO80+AL80,AP80+AM80)-MIN(AN80+AK80,AO80+AL80,AP80+AM80)</f>
        <v>535.111104456298</v>
      </c>
      <c r="AR80" s="197" t="n">
        <v>2485</v>
      </c>
      <c r="AS80" s="216"/>
      <c r="AT80" s="142"/>
      <c r="AU80" s="60"/>
      <c r="AV80" s="77"/>
      <c r="AW80" s="217"/>
      <c r="AX80" s="60" t="n">
        <f aca="false">AR80/AR$2*AR$5*AX$5</f>
        <v>260.153610444977</v>
      </c>
      <c r="AY80" s="60" t="n">
        <f aca="false">AS80/AS$2*AS$5*AY$5</f>
        <v>0</v>
      </c>
      <c r="AZ80" s="60" t="n">
        <f aca="false">AT80/AT$2*AT$5*AZ$5</f>
        <v>0</v>
      </c>
      <c r="BA80" s="61" t="n">
        <f aca="false">SUM(AX80+AU80,AY80+AV80,AZ80+AW80)-MIN(AX80+AU80,AY80+AV80,AZ80+AW80)</f>
        <v>260.153610444977</v>
      </c>
      <c r="BB80" s="197"/>
      <c r="BC80" s="119"/>
      <c r="BD80" s="247"/>
      <c r="BE80" s="60"/>
      <c r="BF80" s="77"/>
      <c r="BG80" s="217"/>
      <c r="BH80" s="60" t="n">
        <f aca="false">BB80/BB$2*BB$5*BH$5</f>
        <v>0</v>
      </c>
      <c r="BI80" s="60" t="n">
        <f aca="false">BC80/BC$2*BC$5*BI$5</f>
        <v>0</v>
      </c>
      <c r="BJ80" s="60" t="n">
        <f aca="false">BD80/BD$2*BD$5*BJ$5</f>
        <v>0</v>
      </c>
      <c r="BK80" s="61" t="n">
        <f aca="false">SUM(BH80+BE80,BI80+BF80,BJ80+BG80)-MIN(BH80+BE80,BI80+BF80,BJ80+BG80)</f>
        <v>0</v>
      </c>
      <c r="BL80" s="119"/>
      <c r="BM80" s="156"/>
      <c r="BN80" s="203"/>
      <c r="BO80" s="125"/>
      <c r="BQ80" s="125"/>
      <c r="BR80" s="60" t="n">
        <f aca="false">BL80/BL$2*BL$5*BR$5</f>
        <v>0</v>
      </c>
      <c r="BS80" s="60" t="n">
        <f aca="false">BM80/BM$2*BM$5*BS$5</f>
        <v>0</v>
      </c>
      <c r="BT80" s="60" t="n">
        <f aca="false">BN80/BN$2*BN$5*BT$5</f>
        <v>0</v>
      </c>
      <c r="BU80" s="61" t="n">
        <f aca="false">SUM(BR80+BO80,BS80+BP80,BT80+BQ80)-MIN(BR80+BO80,BS80+BP80,BT80+BQ80)</f>
        <v>0</v>
      </c>
    </row>
    <row r="81" customFormat="false" ht="12.9" hidden="false" customHeight="true" outlineLevel="0" collapsed="false">
      <c r="A81" s="52" t="n">
        <v>74</v>
      </c>
      <c r="B81" s="193" t="s">
        <v>114</v>
      </c>
      <c r="C81" s="193" t="s">
        <v>31</v>
      </c>
      <c r="D81" s="195"/>
      <c r="E81" s="57"/>
      <c r="F81" s="57"/>
      <c r="G81" s="60"/>
      <c r="H81" s="60"/>
      <c r="I81" s="60"/>
      <c r="J81" s="60" t="n">
        <f aca="false">D81/D$2*D$5*J$5</f>
        <v>0</v>
      </c>
      <c r="K81" s="60" t="n">
        <f aca="false">E81/E$2*E$5*K$5</f>
        <v>0</v>
      </c>
      <c r="L81" s="60" t="n">
        <f aca="false">F81/F$2*F$5*L$5</f>
        <v>0</v>
      </c>
      <c r="M81" s="61" t="n">
        <f aca="false">SUM(J81+G81,K81+H81,L81+I81)-MIN(J81+G81,K81+H81,L81+I81)</f>
        <v>0</v>
      </c>
      <c r="N81" s="152"/>
      <c r="O81" s="57"/>
      <c r="P81" s="57"/>
      <c r="Q81" s="60"/>
      <c r="R81" s="60"/>
      <c r="S81" s="60"/>
      <c r="T81" s="60" t="n">
        <f aca="false">N81/N$2*N$5*T$5</f>
        <v>0</v>
      </c>
      <c r="U81" s="60" t="n">
        <f aca="false">O81/O$2*O$5*U$5</f>
        <v>0</v>
      </c>
      <c r="V81" s="60" t="n">
        <f aca="false">P81/P$2*P$5*V$5</f>
        <v>0</v>
      </c>
      <c r="W81" s="61" t="n">
        <f aca="false">SUM(T81+Q81,U81+R81,V81+S81)-MIN(T81+Q81,U81+R81,V81+S81)</f>
        <v>0</v>
      </c>
      <c r="X81" s="57"/>
      <c r="Y81" s="57"/>
      <c r="Z81" s="238"/>
      <c r="AA81" s="60"/>
      <c r="AB81" s="60"/>
      <c r="AD81" s="60" t="n">
        <f aca="false">X81/X$2*X$5*AD$5</f>
        <v>0</v>
      </c>
      <c r="AE81" s="60" t="n">
        <f aca="false">Y81/Y$2*Y$5*AE$5</f>
        <v>0</v>
      </c>
      <c r="AF81" s="60" t="n">
        <f aca="false">Z81/Z$2*Z$5*AF$5</f>
        <v>0</v>
      </c>
      <c r="AG81" s="61" t="n">
        <f aca="false">SUM(AD81+AA81,AE81+AB81,AF81+AC81)-MIN(AD81+AA81,AE81+AB81,AF81+AC81)</f>
        <v>0</v>
      </c>
      <c r="AH81" s="57"/>
      <c r="AI81" s="238"/>
      <c r="AJ81" s="235"/>
      <c r="AK81" s="60"/>
      <c r="AL81" s="60"/>
      <c r="AM81" s="212"/>
      <c r="AN81" s="60" t="n">
        <f aca="false">AH81/AH$2*AH$5*AN$5</f>
        <v>0</v>
      </c>
      <c r="AO81" s="60" t="n">
        <f aca="false">AI81/AI$2*AI$5*AO$5</f>
        <v>0</v>
      </c>
      <c r="AP81" s="60" t="n">
        <f aca="false">AJ81/AJ$2*AJ$5*AP$5</f>
        <v>0</v>
      </c>
      <c r="AQ81" s="61" t="n">
        <f aca="false">SUM(AN81+AK81,AO81+AL81,AP81+AM81)-MIN(AN81+AK81,AO81+AL81,AP81+AM81)</f>
        <v>0</v>
      </c>
      <c r="AR81" s="238"/>
      <c r="AS81" s="235"/>
      <c r="AT81" s="118"/>
      <c r="AU81" s="60"/>
      <c r="AV81" s="77"/>
      <c r="AW81" s="217"/>
      <c r="AX81" s="60" t="n">
        <f aca="false">AR81/AR$2*AR$5*AX$5</f>
        <v>0</v>
      </c>
      <c r="AY81" s="60" t="n">
        <f aca="false">AS81/AS$2*AS$5*AY$5</f>
        <v>0</v>
      </c>
      <c r="AZ81" s="60" t="n">
        <f aca="false">AT81/AT$2*AT$5*AZ$5</f>
        <v>0</v>
      </c>
      <c r="BA81" s="61" t="n">
        <f aca="false">SUM(AX81+AU81,AY81+AV81,AZ81+AW81)-MIN(AX81+AU81,AY81+AV81,AZ81+AW81)</f>
        <v>0</v>
      </c>
      <c r="BB81" s="238"/>
      <c r="BC81" s="235"/>
      <c r="BD81" s="247"/>
      <c r="BE81" s="60"/>
      <c r="BF81" s="77"/>
      <c r="BG81" s="217"/>
      <c r="BH81" s="60" t="n">
        <f aca="false">BB81/BB$2*BB$5*BH$5</f>
        <v>0</v>
      </c>
      <c r="BI81" s="60" t="n">
        <f aca="false">BC81/BC$2*BC$5*BI$5</f>
        <v>0</v>
      </c>
      <c r="BJ81" s="60" t="n">
        <f aca="false">BD81/BD$2*BD$5*BJ$5</f>
        <v>0</v>
      </c>
      <c r="BK81" s="61" t="n">
        <f aca="false">SUM(BH81+BE81,BI81+BF81,BJ81+BG81)-MIN(BH81+BE81,BI81+BF81,BJ81+BG81)</f>
        <v>0</v>
      </c>
      <c r="BL81" s="235"/>
      <c r="BM81" s="156"/>
      <c r="BN81" s="203"/>
      <c r="BO81" s="125"/>
      <c r="BQ81" s="125"/>
      <c r="BR81" s="60" t="n">
        <f aca="false">BL81/BL$2*BL$5*BR$5</f>
        <v>0</v>
      </c>
      <c r="BS81" s="60" t="n">
        <f aca="false">BM81/BM$2*BM$5*BS$5</f>
        <v>0</v>
      </c>
      <c r="BT81" s="60" t="n">
        <f aca="false">BN81/BN$2*BN$5*BT$5</f>
        <v>0</v>
      </c>
      <c r="BU81" s="61" t="n">
        <f aca="false">SUM(BR81+BO81,BS81+BP81,BT81+BQ81)-MIN(BR81+BO81,BS81+BP81,BT81+BQ81)</f>
        <v>0</v>
      </c>
    </row>
    <row r="82" customFormat="false" ht="12.9" hidden="false" customHeight="true" outlineLevel="0" collapsed="false">
      <c r="A82" s="52" t="n">
        <v>75</v>
      </c>
      <c r="B82" s="193" t="s">
        <v>113</v>
      </c>
      <c r="C82" s="193" t="s">
        <v>31</v>
      </c>
      <c r="D82" s="195"/>
      <c r="E82" s="57"/>
      <c r="F82" s="57"/>
      <c r="G82" s="60"/>
      <c r="H82" s="60"/>
      <c r="I82" s="60"/>
      <c r="J82" s="60" t="n">
        <f aca="false">D82/D$2*D$5*J$5</f>
        <v>0</v>
      </c>
      <c r="K82" s="60" t="n">
        <f aca="false">E82/E$2*E$5*K$5</f>
        <v>0</v>
      </c>
      <c r="L82" s="60" t="n">
        <f aca="false">F82/F$2*F$5*L$5</f>
        <v>0</v>
      </c>
      <c r="M82" s="61" t="n">
        <f aca="false">SUM(J82+G82,K82+H82,L82+I82)-MIN(J82+G82,K82+H82,L82+I82)</f>
        <v>0</v>
      </c>
      <c r="N82" s="152"/>
      <c r="O82" s="57"/>
      <c r="P82" s="57"/>
      <c r="Q82" s="60"/>
      <c r="R82" s="60"/>
      <c r="S82" s="60"/>
      <c r="T82" s="60" t="n">
        <f aca="false">N82/N$2*N$5*T$5</f>
        <v>0</v>
      </c>
      <c r="U82" s="60" t="n">
        <f aca="false">O82/O$2*O$5*U$5</f>
        <v>0</v>
      </c>
      <c r="V82" s="60" t="n">
        <f aca="false">P82/P$2*P$5*V$5</f>
        <v>0</v>
      </c>
      <c r="W82" s="61" t="n">
        <f aca="false">SUM(T82+Q82,U82+R82,V82+S82)-MIN(T82+Q82,U82+R82,V82+S82)</f>
        <v>0</v>
      </c>
      <c r="X82" s="57"/>
      <c r="Y82" s="57"/>
      <c r="Z82" s="238"/>
      <c r="AA82" s="60"/>
      <c r="AB82" s="60"/>
      <c r="AD82" s="60" t="n">
        <f aca="false">X82/X$2*X$5*AD$5</f>
        <v>0</v>
      </c>
      <c r="AE82" s="60" t="n">
        <f aca="false">Y82/Y$2*Y$5*AE$5</f>
        <v>0</v>
      </c>
      <c r="AF82" s="60" t="n">
        <f aca="false">Z82/Z$2*Z$5*AF$5</f>
        <v>0</v>
      </c>
      <c r="AG82" s="61" t="n">
        <f aca="false">SUM(AD82+AA82,AE82+AB82,AF82+AC82)-MIN(AD82+AA82,AE82+AB82,AF82+AC82)</f>
        <v>0</v>
      </c>
      <c r="AH82" s="57"/>
      <c r="AI82" s="238"/>
      <c r="AJ82" s="235"/>
      <c r="AK82" s="60"/>
      <c r="AL82" s="60"/>
      <c r="AM82" s="212"/>
      <c r="AN82" s="60" t="n">
        <f aca="false">AH82/AH$2*AH$5*AN$5</f>
        <v>0</v>
      </c>
      <c r="AO82" s="60" t="n">
        <f aca="false">AI82/AI$2*AI$5*AO$5</f>
        <v>0</v>
      </c>
      <c r="AP82" s="60" t="n">
        <f aca="false">AJ82/AJ$2*AJ$5*AP$5</f>
        <v>0</v>
      </c>
      <c r="AQ82" s="61" t="n">
        <f aca="false">SUM(AN82+AK82,AO82+AL82,AP82+AM82)-MIN(AN82+AK82,AO82+AL82,AP82+AM82)</f>
        <v>0</v>
      </c>
      <c r="AR82" s="238"/>
      <c r="AS82" s="235"/>
      <c r="AT82" s="142"/>
      <c r="AU82" s="60"/>
      <c r="AV82" s="77"/>
      <c r="AW82" s="217"/>
      <c r="AX82" s="60" t="n">
        <f aca="false">AR82/AR$2*AR$5*AX$5</f>
        <v>0</v>
      </c>
      <c r="AY82" s="60" t="n">
        <f aca="false">AS82/AS$2*AS$5*AY$5</f>
        <v>0</v>
      </c>
      <c r="AZ82" s="60" t="n">
        <f aca="false">AT82/AT$2*AT$5*AZ$5</f>
        <v>0</v>
      </c>
      <c r="BA82" s="61" t="n">
        <f aca="false">SUM(AX82+AU82,AY82+AV82,AZ82+AW82)-MIN(AX82+AU82,AY82+AV82,AZ82+AW82)</f>
        <v>0</v>
      </c>
      <c r="BB82" s="238"/>
      <c r="BC82" s="235"/>
      <c r="BD82" s="247"/>
      <c r="BE82" s="60"/>
      <c r="BF82" s="77"/>
      <c r="BG82" s="217"/>
      <c r="BH82" s="60" t="n">
        <f aca="false">BB82/BB$2*BB$5*BH$5</f>
        <v>0</v>
      </c>
      <c r="BI82" s="60" t="n">
        <f aca="false">BC82/BC$2*BC$5*BI$5</f>
        <v>0</v>
      </c>
      <c r="BJ82" s="60" t="n">
        <f aca="false">BD82/BD$2*BD$5*BJ$5</f>
        <v>0</v>
      </c>
      <c r="BK82" s="61" t="n">
        <f aca="false">SUM(BH82+BE82,BI82+BF82,BJ82+BG82)-MIN(BH82+BE82,BI82+BF82,BJ82+BG82)</f>
        <v>0</v>
      </c>
      <c r="BL82" s="235"/>
      <c r="BM82" s="156"/>
      <c r="BN82" s="203"/>
      <c r="BO82" s="125"/>
      <c r="BQ82" s="125"/>
      <c r="BR82" s="60" t="n">
        <f aca="false">BL82/BL$2*BL$5*BR$5</f>
        <v>0</v>
      </c>
      <c r="BS82" s="60" t="n">
        <f aca="false">BM82/BM$2*BM$5*BS$5</f>
        <v>0</v>
      </c>
      <c r="BT82" s="60" t="n">
        <f aca="false">BN82/BN$2*BN$5*BT$5</f>
        <v>0</v>
      </c>
      <c r="BU82" s="61" t="n">
        <f aca="false">SUM(BR82+BO82,BS82+BP82,BT82+BQ82)-MIN(BR82+BO82,BS82+BP82,BT82+BQ82)</f>
        <v>0</v>
      </c>
    </row>
    <row r="83" customFormat="false" ht="12.9" hidden="false" customHeight="true" outlineLevel="0" collapsed="false">
      <c r="A83" s="52" t="n">
        <v>76</v>
      </c>
      <c r="B83" s="193" t="s">
        <v>65</v>
      </c>
      <c r="C83" s="193" t="s">
        <v>31</v>
      </c>
      <c r="D83" s="195"/>
      <c r="E83" s="57"/>
      <c r="F83" s="57"/>
      <c r="G83" s="60"/>
      <c r="H83" s="60"/>
      <c r="I83" s="60"/>
      <c r="J83" s="60" t="n">
        <f aca="false">D83/D$2*D$5*J$5</f>
        <v>0</v>
      </c>
      <c r="K83" s="60" t="n">
        <f aca="false">E83/E$2*E$5*K$5</f>
        <v>0</v>
      </c>
      <c r="L83" s="60" t="n">
        <f aca="false">F83/F$2*F$5*L$5</f>
        <v>0</v>
      </c>
      <c r="M83" s="61" t="n">
        <f aca="false">SUM(J83+G83,K83+H83,L83+I83)-MIN(J83+G83,K83+H83,L83+I83)</f>
        <v>0</v>
      </c>
      <c r="N83" s="152"/>
      <c r="O83" s="57"/>
      <c r="P83" s="57"/>
      <c r="Q83" s="60"/>
      <c r="R83" s="60"/>
      <c r="S83" s="60"/>
      <c r="T83" s="60" t="n">
        <f aca="false">N83/N$2*N$5*T$5</f>
        <v>0</v>
      </c>
      <c r="U83" s="60" t="n">
        <f aca="false">O83/O$2*O$5*U$5</f>
        <v>0</v>
      </c>
      <c r="V83" s="60" t="n">
        <f aca="false">P83/P$2*P$5*V$5</f>
        <v>0</v>
      </c>
      <c r="W83" s="61" t="n">
        <f aca="false">SUM(T83+Q83,U83+R83,V83+S83)-MIN(T83+Q83,U83+R83,V83+S83)</f>
        <v>0</v>
      </c>
      <c r="X83" s="57"/>
      <c r="Y83" s="57"/>
      <c r="Z83" s="238"/>
      <c r="AA83" s="60"/>
      <c r="AB83" s="60"/>
      <c r="AD83" s="60" t="n">
        <f aca="false">X83/X$2*X$5*AD$5</f>
        <v>0</v>
      </c>
      <c r="AE83" s="60" t="n">
        <f aca="false">Y83/Y$2*Y$5*AE$5</f>
        <v>0</v>
      </c>
      <c r="AF83" s="60" t="n">
        <f aca="false">Z83/Z$2*Z$5*AF$5</f>
        <v>0</v>
      </c>
      <c r="AG83" s="61" t="n">
        <f aca="false">SUM(AD83+AA83,AE83+AB83,AF83+AC83)-MIN(AD83+AA83,AE83+AB83,AF83+AC83)</f>
        <v>0</v>
      </c>
      <c r="AH83" s="57"/>
      <c r="AI83" s="238"/>
      <c r="AJ83" s="235"/>
      <c r="AK83" s="60"/>
      <c r="AL83" s="60"/>
      <c r="AM83" s="212"/>
      <c r="AN83" s="60" t="n">
        <f aca="false">AH83/AH$2*AH$5*AN$5</f>
        <v>0</v>
      </c>
      <c r="AO83" s="60" t="n">
        <f aca="false">AI83/AI$2*AI$5*AO$5</f>
        <v>0</v>
      </c>
      <c r="AP83" s="60" t="n">
        <f aca="false">AJ83/AJ$2*AJ$5*AP$5</f>
        <v>0</v>
      </c>
      <c r="AQ83" s="61" t="n">
        <f aca="false">SUM(AN83+AK83,AO83+AL83,AP83+AM83)-MIN(AN83+AK83,AO83+AL83,AP83+AM83)</f>
        <v>0</v>
      </c>
      <c r="AR83" s="238"/>
      <c r="AS83" s="235"/>
      <c r="AT83" s="142"/>
      <c r="AU83" s="60"/>
      <c r="AV83" s="77"/>
      <c r="AW83" s="217"/>
      <c r="AX83" s="60" t="n">
        <f aca="false">AR83/AR$2*AR$5*AX$5</f>
        <v>0</v>
      </c>
      <c r="AY83" s="60" t="n">
        <f aca="false">AS83/AS$2*AS$5*AY$5</f>
        <v>0</v>
      </c>
      <c r="AZ83" s="60" t="n">
        <f aca="false">AT83/AT$2*AT$5*AZ$5</f>
        <v>0</v>
      </c>
      <c r="BA83" s="61" t="n">
        <f aca="false">SUM(AX83+AU83,AY83+AV83,AZ83+AW83)-MIN(AX83+AU83,AY83+AV83,AZ83+AW83)</f>
        <v>0</v>
      </c>
      <c r="BB83" s="238"/>
      <c r="BC83" s="235"/>
      <c r="BD83" s="247"/>
      <c r="BE83" s="60"/>
      <c r="BF83" s="77"/>
      <c r="BG83" s="217"/>
      <c r="BH83" s="60" t="n">
        <f aca="false">BB83/BB$2*BB$5*BH$5</f>
        <v>0</v>
      </c>
      <c r="BI83" s="60" t="n">
        <f aca="false">BC83/BC$2*BC$5*BI$5</f>
        <v>0</v>
      </c>
      <c r="BJ83" s="60" t="n">
        <f aca="false">BD83/BD$2*BD$5*BJ$5</f>
        <v>0</v>
      </c>
      <c r="BK83" s="61" t="n">
        <f aca="false">SUM(BH83+BE83,BI83+BF83,BJ83+BG83)-MIN(BH83+BE83,BI83+BF83,BJ83+BG83)</f>
        <v>0</v>
      </c>
      <c r="BL83" s="235"/>
      <c r="BM83" s="156"/>
      <c r="BN83" s="203"/>
      <c r="BO83" s="125"/>
      <c r="BQ83" s="125"/>
      <c r="BR83" s="60" t="n">
        <f aca="false">BL83/BL$2*BL$5*BR$5</f>
        <v>0</v>
      </c>
      <c r="BS83" s="60" t="n">
        <f aca="false">BM83/BM$2*BM$5*BS$5</f>
        <v>0</v>
      </c>
      <c r="BT83" s="60" t="n">
        <f aca="false">BN83/BN$2*BN$5*BT$5</f>
        <v>0</v>
      </c>
      <c r="BU83" s="61" t="n">
        <f aca="false">SUM(BR83+BO83,BS83+BP83,BT83+BQ83)-MIN(BR83+BO83,BS83+BP83,BT83+BQ83)</f>
        <v>0</v>
      </c>
    </row>
    <row r="84" customFormat="false" ht="12.9" hidden="false" customHeight="true" outlineLevel="0" collapsed="false">
      <c r="A84" s="52" t="n">
        <v>77</v>
      </c>
      <c r="B84" s="193" t="s">
        <v>112</v>
      </c>
      <c r="C84" s="193" t="s">
        <v>43</v>
      </c>
      <c r="D84" s="195" t="n">
        <v>1892</v>
      </c>
      <c r="E84" s="57"/>
      <c r="F84" s="57"/>
      <c r="G84" s="60"/>
      <c r="H84" s="60"/>
      <c r="I84" s="60"/>
      <c r="J84" s="60" t="n">
        <f aca="false">D84/D$2*D$5*J$5</f>
        <v>111.12493090105</v>
      </c>
      <c r="K84" s="60" t="n">
        <f aca="false">E84/E$2*E$5*K$5</f>
        <v>0</v>
      </c>
      <c r="L84" s="60" t="n">
        <f aca="false">F84/F$2*F$5*L$5</f>
        <v>0</v>
      </c>
      <c r="M84" s="61" t="n">
        <f aca="false">SUM(J84+G84,K84+H84,L84+I84)-MIN(J84+G84,K84+H84,L84+I84)</f>
        <v>111.12493090105</v>
      </c>
      <c r="N84" s="152"/>
      <c r="O84" s="57"/>
      <c r="P84" s="57"/>
      <c r="Q84" s="60"/>
      <c r="R84" s="60"/>
      <c r="S84" s="60"/>
      <c r="T84" s="60" t="n">
        <f aca="false">N84/N$2*N$5*T$5</f>
        <v>0</v>
      </c>
      <c r="U84" s="60" t="n">
        <f aca="false">O84/O$2*O$5*U$5</f>
        <v>0</v>
      </c>
      <c r="V84" s="60" t="n">
        <f aca="false">P84/P$2*P$5*V$5</f>
        <v>0</v>
      </c>
      <c r="W84" s="61" t="n">
        <f aca="false">SUM(T84+Q84,U84+R84,V84+S84)-MIN(T84+Q84,U84+R84,V84+S84)</f>
        <v>0</v>
      </c>
      <c r="X84" s="57"/>
      <c r="Y84" s="57"/>
      <c r="Z84" s="238"/>
      <c r="AA84" s="60"/>
      <c r="AB84" s="60"/>
      <c r="AD84" s="60" t="n">
        <f aca="false">X84/X$2*X$5*AD$5</f>
        <v>0</v>
      </c>
      <c r="AE84" s="60" t="n">
        <f aca="false">Y84/Y$2*Y$5*AE$5</f>
        <v>0</v>
      </c>
      <c r="AF84" s="60" t="n">
        <f aca="false">Z84/Z$2*Z$5*AF$5</f>
        <v>0</v>
      </c>
      <c r="AG84" s="61" t="n">
        <f aca="false">SUM(AD84+AA84,AE84+AB84,AF84+AC84)-MIN(AD84+AA84,AE84+AB84,AF84+AC84)</f>
        <v>0</v>
      </c>
      <c r="AH84" s="57"/>
      <c r="AI84" s="238"/>
      <c r="AJ84" s="235"/>
      <c r="AK84" s="60"/>
      <c r="AL84" s="60"/>
      <c r="AM84" s="212"/>
      <c r="AN84" s="60" t="n">
        <f aca="false">AH84/AH$2*AH$5*AN$5</f>
        <v>0</v>
      </c>
      <c r="AO84" s="60" t="n">
        <f aca="false">AI84/AI$2*AI$5*AO$5</f>
        <v>0</v>
      </c>
      <c r="AP84" s="60" t="n">
        <f aca="false">AJ84/AJ$2*AJ$5*AP$5</f>
        <v>0</v>
      </c>
      <c r="AQ84" s="61" t="n">
        <f aca="false">SUM(AN84+AK84,AO84+AL84,AP84+AM84)-MIN(AN84+AK84,AO84+AL84,AP84+AM84)</f>
        <v>0</v>
      </c>
      <c r="AR84" s="238"/>
      <c r="AS84" s="235"/>
      <c r="AT84" s="118"/>
      <c r="AU84" s="60"/>
      <c r="AV84" s="77"/>
      <c r="AW84" s="217"/>
      <c r="AX84" s="60" t="n">
        <f aca="false">AR84/AR$2*AR$5*AX$5</f>
        <v>0</v>
      </c>
      <c r="AY84" s="60" t="n">
        <f aca="false">AS84/AS$2*AS$5*AY$5</f>
        <v>0</v>
      </c>
      <c r="AZ84" s="60" t="n">
        <f aca="false">AT84/AT$2*AT$5*AZ$5</f>
        <v>0</v>
      </c>
      <c r="BA84" s="61" t="n">
        <f aca="false">SUM(AX84+AU84,AY84+AV84,AZ84+AW84)-MIN(AX84+AU84,AY84+AV84,AZ84+AW84)</f>
        <v>0</v>
      </c>
      <c r="BB84" s="238"/>
      <c r="BC84" s="235"/>
      <c r="BD84" s="247"/>
      <c r="BE84" s="60"/>
      <c r="BF84" s="77"/>
      <c r="BG84" s="217"/>
      <c r="BH84" s="60" t="n">
        <f aca="false">BB84/BB$2*BB$5*BH$5</f>
        <v>0</v>
      </c>
      <c r="BI84" s="60" t="n">
        <f aca="false">BC84/BC$2*BC$5*BI$5</f>
        <v>0</v>
      </c>
      <c r="BJ84" s="60" t="n">
        <f aca="false">BD84/BD$2*BD$5*BJ$5</f>
        <v>0</v>
      </c>
      <c r="BK84" s="61" t="n">
        <f aca="false">SUM(BH84+BE84,BI84+BF84,BJ84+BG84)-MIN(BH84+BE84,BI84+BF84,BJ84+BG84)</f>
        <v>0</v>
      </c>
      <c r="BL84" s="235"/>
      <c r="BM84" s="156"/>
      <c r="BN84" s="203"/>
      <c r="BO84" s="125"/>
      <c r="BQ84" s="125"/>
      <c r="BR84" s="60" t="n">
        <f aca="false">BL84/BL$2*BL$5*BR$5</f>
        <v>0</v>
      </c>
      <c r="BS84" s="60" t="n">
        <f aca="false">BM84/BM$2*BM$5*BS$5</f>
        <v>0</v>
      </c>
      <c r="BT84" s="60" t="n">
        <f aca="false">BN84/BN$2*BN$5*BT$5</f>
        <v>0</v>
      </c>
      <c r="BU84" s="61" t="n">
        <f aca="false">SUM(BR84+BO84,BS84+BP84,BT84+BQ84)-MIN(BR84+BO84,BS84+BP84,BT84+BQ84)</f>
        <v>0</v>
      </c>
    </row>
    <row r="85" customFormat="false" ht="12.9" hidden="false" customHeight="true" outlineLevel="0" collapsed="false">
      <c r="A85" s="52" t="n">
        <v>78</v>
      </c>
      <c r="B85" s="210" t="s">
        <v>111</v>
      </c>
      <c r="C85" s="193" t="s">
        <v>43</v>
      </c>
      <c r="D85" s="195"/>
      <c r="E85" s="57"/>
      <c r="F85" s="57"/>
      <c r="G85" s="60"/>
      <c r="H85" s="60"/>
      <c r="I85" s="60"/>
      <c r="J85" s="60" t="n">
        <f aca="false">D85/D$2*D$5*J$5</f>
        <v>0</v>
      </c>
      <c r="K85" s="60" t="n">
        <f aca="false">E85/E$2*E$5*K$5</f>
        <v>0</v>
      </c>
      <c r="L85" s="60" t="n">
        <f aca="false">F85/F$2*F$5*L$5</f>
        <v>0</v>
      </c>
      <c r="M85" s="61" t="n">
        <f aca="false">SUM(J85+G85,K85+H85,L85+I85)-MIN(J85+G85,K85+H85,L85+I85)</f>
        <v>0</v>
      </c>
      <c r="N85" s="152"/>
      <c r="O85" s="57"/>
      <c r="P85" s="57"/>
      <c r="Q85" s="60"/>
      <c r="R85" s="60"/>
      <c r="S85" s="60"/>
      <c r="T85" s="60" t="n">
        <f aca="false">N85/N$2*N$5*T$5</f>
        <v>0</v>
      </c>
      <c r="U85" s="60" t="n">
        <f aca="false">O85/O$2*O$5*U$5</f>
        <v>0</v>
      </c>
      <c r="V85" s="60" t="n">
        <f aca="false">P85/P$2*P$5*V$5</f>
        <v>0</v>
      </c>
      <c r="W85" s="61" t="n">
        <f aca="false">SUM(T85+Q85,U85+R85,V85+S85)-MIN(T85+Q85,U85+R85,V85+S85)</f>
        <v>0</v>
      </c>
      <c r="X85" s="57"/>
      <c r="Y85" s="57"/>
      <c r="Z85" s="238"/>
      <c r="AA85" s="60"/>
      <c r="AB85" s="60"/>
      <c r="AD85" s="60" t="n">
        <f aca="false">X85/X$2*X$5*AD$5</f>
        <v>0</v>
      </c>
      <c r="AE85" s="60" t="n">
        <f aca="false">Y85/Y$2*Y$5*AE$5</f>
        <v>0</v>
      </c>
      <c r="AF85" s="60" t="n">
        <f aca="false">Z85/Z$2*Z$5*AF$5</f>
        <v>0</v>
      </c>
      <c r="AG85" s="61" t="n">
        <f aca="false">SUM(AD85+AA85,AE85+AB85,AF85+AC85)-MIN(AD85+AA85,AE85+AB85,AF85+AC85)</f>
        <v>0</v>
      </c>
      <c r="AH85" s="57"/>
      <c r="AI85" s="238"/>
      <c r="AJ85" s="235"/>
      <c r="AK85" s="60"/>
      <c r="AL85" s="60"/>
      <c r="AM85" s="212"/>
      <c r="AN85" s="60" t="n">
        <f aca="false">AH85/AH$2*AH$5*AN$5</f>
        <v>0</v>
      </c>
      <c r="AO85" s="60" t="n">
        <f aca="false">AI85/AI$2*AI$5*AO$5</f>
        <v>0</v>
      </c>
      <c r="AP85" s="60" t="n">
        <f aca="false">AJ85/AJ$2*AJ$5*AP$5</f>
        <v>0</v>
      </c>
      <c r="AQ85" s="61" t="n">
        <f aca="false">SUM(AN85+AK85,AO85+AL85,AP85+AM85)-MIN(AN85+AK85,AO85+AL85,AP85+AM85)</f>
        <v>0</v>
      </c>
      <c r="AR85" s="238"/>
      <c r="AS85" s="235"/>
      <c r="AT85" s="142"/>
      <c r="AU85" s="60"/>
      <c r="AV85" s="77"/>
      <c r="AW85" s="217"/>
      <c r="AX85" s="60" t="n">
        <f aca="false">AR85/AR$2*AR$5*AX$5</f>
        <v>0</v>
      </c>
      <c r="AY85" s="60" t="n">
        <f aca="false">AS85/AS$2*AS$5*AY$5</f>
        <v>0</v>
      </c>
      <c r="AZ85" s="60" t="n">
        <f aca="false">AT85/AT$2*AT$5*AZ$5</f>
        <v>0</v>
      </c>
      <c r="BA85" s="61" t="n">
        <f aca="false">SUM(AX85+AU85,AY85+AV85,AZ85+AW85)-MIN(AX85+AU85,AY85+AV85,AZ85+AW85)</f>
        <v>0</v>
      </c>
      <c r="BB85" s="238"/>
      <c r="BC85" s="235"/>
      <c r="BD85" s="247"/>
      <c r="BE85" s="60"/>
      <c r="BF85" s="77"/>
      <c r="BG85" s="217"/>
      <c r="BH85" s="60" t="n">
        <f aca="false">BB85/BB$2*BB$5*BH$5</f>
        <v>0</v>
      </c>
      <c r="BI85" s="60" t="n">
        <f aca="false">BC85/BC$2*BC$5*BI$5</f>
        <v>0</v>
      </c>
      <c r="BJ85" s="60" t="n">
        <f aca="false">BD85/BD$2*BD$5*BJ$5</f>
        <v>0</v>
      </c>
      <c r="BK85" s="61" t="n">
        <f aca="false">SUM(BH85+BE85,BI85+BF85,BJ85+BG85)-MIN(BH85+BE85,BI85+BF85,BJ85+BG85)</f>
        <v>0</v>
      </c>
      <c r="BL85" s="235"/>
      <c r="BM85" s="156"/>
      <c r="BN85" s="203"/>
      <c r="BO85" s="125"/>
      <c r="BQ85" s="125"/>
      <c r="BR85" s="60" t="n">
        <f aca="false">BL85/BL$2*BL$5*BR$5</f>
        <v>0</v>
      </c>
      <c r="BS85" s="60" t="n">
        <f aca="false">BM85/BM$2*BM$5*BS$5</f>
        <v>0</v>
      </c>
      <c r="BT85" s="60" t="n">
        <f aca="false">BN85/BN$2*BN$5*BT$5</f>
        <v>0</v>
      </c>
      <c r="BU85" s="61" t="n">
        <f aca="false">SUM(BR85+BO85,BS85+BP85,BT85+BQ85)-MIN(BR85+BO85,BS85+BP85,BT85+BQ85)</f>
        <v>0</v>
      </c>
    </row>
    <row r="86" customFormat="false" ht="12.9" hidden="false" customHeight="true" outlineLevel="0" collapsed="false">
      <c r="A86" s="52" t="n">
        <v>79</v>
      </c>
      <c r="B86" s="147" t="s">
        <v>153</v>
      </c>
      <c r="C86" s="149" t="s">
        <v>61</v>
      </c>
      <c r="D86" s="149"/>
      <c r="E86" s="57"/>
      <c r="F86" s="149"/>
      <c r="G86" s="60"/>
      <c r="H86" s="60"/>
      <c r="I86" s="60"/>
      <c r="J86" s="60" t="n">
        <f aca="false">D86/D$2*D$5*J$5</f>
        <v>0</v>
      </c>
      <c r="K86" s="60" t="n">
        <f aca="false">E86/E$2*E$5*K$5</f>
        <v>0</v>
      </c>
      <c r="L86" s="60" t="n">
        <f aca="false">F86/F$2*F$5*L$5</f>
        <v>0</v>
      </c>
      <c r="M86" s="61" t="n">
        <f aca="false">SUM(J86+G86,K86+H86,L86+I86)-MIN(J86+G86,K86+H86,L86+I86)</f>
        <v>0</v>
      </c>
      <c r="N86" s="152"/>
      <c r="O86" s="149"/>
      <c r="P86" s="149"/>
      <c r="Q86" s="60"/>
      <c r="R86" s="60"/>
      <c r="S86" s="60"/>
      <c r="T86" s="60" t="n">
        <f aca="false">N86/N$2*N$5*T$5</f>
        <v>0</v>
      </c>
      <c r="U86" s="60" t="n">
        <f aca="false">O86/O$2*O$5*U$5</f>
        <v>0</v>
      </c>
      <c r="V86" s="60" t="n">
        <f aca="false">P86/P$2*P$5*V$5</f>
        <v>0</v>
      </c>
      <c r="W86" s="61" t="n">
        <f aca="false">SUM(T86+Q86,U86+R86,V86+S86)-MIN(T86+Q86,U86+R86,V86+S86)</f>
        <v>0</v>
      </c>
      <c r="X86" s="149"/>
      <c r="Y86" s="149"/>
      <c r="Z86" s="238"/>
      <c r="AA86" s="60"/>
      <c r="AB86" s="60"/>
      <c r="AD86" s="60" t="n">
        <f aca="false">X86/X$2*X$5*AD$5</f>
        <v>0</v>
      </c>
      <c r="AE86" s="60" t="n">
        <f aca="false">Y86/Y$2*Y$5*AE$5</f>
        <v>0</v>
      </c>
      <c r="AF86" s="60" t="n">
        <f aca="false">Z86/Z$2*Z$5*AF$5</f>
        <v>0</v>
      </c>
      <c r="AG86" s="61" t="n">
        <f aca="false">SUM(AD86+AA86,AE86+AB86,AF86+AC86)-MIN(AD86+AA86,AE86+AB86,AF86+AC86)</f>
        <v>0</v>
      </c>
      <c r="AH86" s="149"/>
      <c r="AI86" s="238"/>
      <c r="AJ86" s="235"/>
      <c r="AK86" s="60"/>
      <c r="AL86" s="60"/>
      <c r="AM86" s="212"/>
      <c r="AN86" s="60" t="n">
        <f aca="false">AH86/AH$2*AH$5*AN$5</f>
        <v>0</v>
      </c>
      <c r="AO86" s="60" t="n">
        <f aca="false">AI86/AI$2*AI$5*AO$5</f>
        <v>0</v>
      </c>
      <c r="AP86" s="60" t="n">
        <f aca="false">AJ86/AJ$2*AJ$5*AP$5</f>
        <v>0</v>
      </c>
      <c r="AQ86" s="61" t="n">
        <f aca="false">SUM(AN86+AK86,AO86+AL86,AP86+AM86)-MIN(AN86+AK86,AO86+AL86,AP86+AM86)</f>
        <v>0</v>
      </c>
      <c r="AR86" s="238"/>
      <c r="AS86" s="235"/>
      <c r="AT86" s="142"/>
      <c r="AU86" s="60"/>
      <c r="AV86" s="77"/>
      <c r="AW86" s="217"/>
      <c r="AX86" s="60" t="n">
        <f aca="false">AR86/AR$2*AR$5*AX$5</f>
        <v>0</v>
      </c>
      <c r="AY86" s="60" t="n">
        <f aca="false">AS86/AS$2*AS$5*AY$5</f>
        <v>0</v>
      </c>
      <c r="AZ86" s="60" t="n">
        <f aca="false">AT86/AT$2*AT$5*AZ$5</f>
        <v>0</v>
      </c>
      <c r="BA86" s="61" t="n">
        <f aca="false">SUM(AX86+AU86,AY86+AV86,AZ86+AW86)-MIN(AX86+AU86,AY86+AV86,AZ86+AW86)</f>
        <v>0</v>
      </c>
      <c r="BB86" s="238"/>
      <c r="BC86" s="235"/>
      <c r="BD86" s="247"/>
      <c r="BE86" s="60"/>
      <c r="BF86" s="77"/>
      <c r="BG86" s="217"/>
      <c r="BH86" s="60" t="n">
        <f aca="false">BB86/BB$2*BB$5*BH$5</f>
        <v>0</v>
      </c>
      <c r="BI86" s="60" t="n">
        <f aca="false">BC86/BC$2*BC$5*BI$5</f>
        <v>0</v>
      </c>
      <c r="BJ86" s="60" t="n">
        <f aca="false">BD86/BD$2*BD$5*BJ$5</f>
        <v>0</v>
      </c>
      <c r="BK86" s="61" t="n">
        <f aca="false">SUM(BH86+BE86,BI86+BF86,BJ86+BG86)-MIN(BH86+BE86,BI86+BF86,BJ86+BG86)</f>
        <v>0</v>
      </c>
      <c r="BL86" s="235"/>
      <c r="BM86" s="156"/>
      <c r="BN86" s="203"/>
      <c r="BO86" s="125"/>
      <c r="BQ86" s="125"/>
      <c r="BR86" s="60" t="n">
        <f aca="false">BL86/BL$2*BL$5*BR$5</f>
        <v>0</v>
      </c>
      <c r="BS86" s="60" t="n">
        <f aca="false">BM86/BM$2*BM$5*BS$5</f>
        <v>0</v>
      </c>
      <c r="BT86" s="60" t="n">
        <f aca="false">BN86/BN$2*BN$5*BT$5</f>
        <v>0</v>
      </c>
      <c r="BU86" s="61" t="n">
        <f aca="false">SUM(BR86+BO86,BS86+BP86,BT86+BQ86)-MIN(BR86+BO86,BS86+BP86,BT86+BQ86)</f>
        <v>0</v>
      </c>
    </row>
    <row r="87" customFormat="false" ht="12.9" hidden="false" customHeight="true" outlineLevel="0" collapsed="false">
      <c r="A87" s="52" t="n">
        <v>80</v>
      </c>
      <c r="B87" s="210" t="s">
        <v>105</v>
      </c>
      <c r="C87" s="193" t="s">
        <v>70</v>
      </c>
      <c r="D87" s="195"/>
      <c r="E87" s="57"/>
      <c r="F87" s="57"/>
      <c r="G87" s="60"/>
      <c r="H87" s="60"/>
      <c r="I87" s="60"/>
      <c r="J87" s="60" t="n">
        <f aca="false">D87/D$2*D$5*J$5</f>
        <v>0</v>
      </c>
      <c r="K87" s="60" t="n">
        <f aca="false">E87/E$2*E$5*K$5</f>
        <v>0</v>
      </c>
      <c r="L87" s="60" t="n">
        <f aca="false">F87/F$2*F$5*L$5</f>
        <v>0</v>
      </c>
      <c r="M87" s="61" t="n">
        <f aca="false">SUM(J87+G87,K87+H87,L87+I87)-MIN(J87+G87,K87+H87,L87+I87)</f>
        <v>0</v>
      </c>
      <c r="N87" s="152"/>
      <c r="O87" s="57"/>
      <c r="P87" s="57" t="n">
        <v>6052</v>
      </c>
      <c r="Q87" s="60"/>
      <c r="R87" s="60"/>
      <c r="S87" s="60"/>
      <c r="T87" s="60" t="n">
        <f aca="false">N87/N$2*N$5*T$5</f>
        <v>0</v>
      </c>
      <c r="U87" s="60" t="n">
        <f aca="false">O87/O$2*O$5*U$5</f>
        <v>0</v>
      </c>
      <c r="V87" s="60" t="n">
        <f aca="false">P87/P$2*P$5*V$5</f>
        <v>362.237457830014</v>
      </c>
      <c r="W87" s="61" t="n">
        <f aca="false">SUM(T87+Q87,U87+R87,V87+S87)-MIN(T87+Q87,U87+R87,V87+S87)</f>
        <v>362.237457830014</v>
      </c>
      <c r="X87" s="57"/>
      <c r="Y87" s="57" t="n">
        <v>6052</v>
      </c>
      <c r="Z87" s="238"/>
      <c r="AA87" s="60"/>
      <c r="AB87" s="60"/>
      <c r="AD87" s="60" t="n">
        <f aca="false">X87/X$2*X$5*AD$5</f>
        <v>0</v>
      </c>
      <c r="AE87" s="60" t="n">
        <f aca="false">Y87/Y$2*Y$5*AE$5</f>
        <v>296.376101860921</v>
      </c>
      <c r="AF87" s="60" t="n">
        <f aca="false">Z87/Z$2*Z$5*AF$5</f>
        <v>0</v>
      </c>
      <c r="AG87" s="61" t="n">
        <f aca="false">SUM(AD87+AA87,AE87+AB87,AF87+AC87)-MIN(AD87+AA87,AE87+AB87,AF87+AC87)</f>
        <v>296.376101860921</v>
      </c>
      <c r="AH87" s="57" t="n">
        <v>6052</v>
      </c>
      <c r="AI87" s="238"/>
      <c r="AJ87" s="235"/>
      <c r="AK87" s="60"/>
      <c r="AL87" s="60"/>
      <c r="AM87" s="212"/>
      <c r="AN87" s="60" t="n">
        <f aca="false">AH87/AH$2*AH$5*AN$5</f>
        <v>279.910762868647</v>
      </c>
      <c r="AO87" s="60" t="n">
        <f aca="false">AI87/AI$2*AI$5*AO$5</f>
        <v>0</v>
      </c>
      <c r="AP87" s="60" t="n">
        <f aca="false">AJ87/AJ$2*AJ$5*AP$5</f>
        <v>0</v>
      </c>
      <c r="AQ87" s="61" t="n">
        <f aca="false">SUM(AN87+AK87,AO87+AL87,AP87+AM87)-MIN(AN87+AK87,AO87+AL87,AP87+AM87)</f>
        <v>279.910762868647</v>
      </c>
      <c r="AR87" s="238"/>
      <c r="AS87" s="235"/>
      <c r="AT87" s="118"/>
      <c r="AU87" s="60"/>
      <c r="AV87" s="77"/>
      <c r="AW87" s="217"/>
      <c r="AX87" s="60" t="n">
        <f aca="false">AR87/AR$2*AR$5*AX$5</f>
        <v>0</v>
      </c>
      <c r="AY87" s="60" t="n">
        <f aca="false">AS87/AS$2*AS$5*AY$5</f>
        <v>0</v>
      </c>
      <c r="AZ87" s="60" t="n">
        <f aca="false">AT87/AT$2*AT$5*AZ$5</f>
        <v>0</v>
      </c>
      <c r="BA87" s="61" t="n">
        <f aca="false">SUM(AX87+AU87,AY87+AV87,AZ87+AW87)-MIN(AX87+AU87,AY87+AV87,AZ87+AW87)</f>
        <v>0</v>
      </c>
      <c r="BB87" s="238"/>
      <c r="BC87" s="235"/>
      <c r="BD87" s="247"/>
      <c r="BE87" s="60"/>
      <c r="BF87" s="77"/>
      <c r="BG87" s="217"/>
      <c r="BH87" s="60" t="n">
        <f aca="false">BB87/BB$2*BB$5*BH$5</f>
        <v>0</v>
      </c>
      <c r="BI87" s="60" t="n">
        <f aca="false">BC87/BC$2*BC$5*BI$5</f>
        <v>0</v>
      </c>
      <c r="BJ87" s="60" t="n">
        <f aca="false">BD87/BD$2*BD$5*BJ$5</f>
        <v>0</v>
      </c>
      <c r="BK87" s="61" t="n">
        <f aca="false">SUM(BH87+BE87,BI87+BF87,BJ87+BG87)-MIN(BH87+BE87,BI87+BF87,BJ87+BG87)</f>
        <v>0</v>
      </c>
      <c r="BL87" s="235"/>
      <c r="BM87" s="156"/>
      <c r="BN87" s="203"/>
      <c r="BO87" s="125"/>
      <c r="BQ87" s="125"/>
      <c r="BR87" s="60" t="n">
        <f aca="false">BL87/BL$2*BL$5*BR$5</f>
        <v>0</v>
      </c>
      <c r="BS87" s="60" t="n">
        <f aca="false">BM87/BM$2*BM$5*BS$5</f>
        <v>0</v>
      </c>
      <c r="BT87" s="60" t="n">
        <f aca="false">BN87/BN$2*BN$5*BT$5</f>
        <v>0</v>
      </c>
      <c r="BU87" s="61" t="n">
        <f aca="false">SUM(BR87+BO87,BS87+BP87,BT87+BQ87)-MIN(BR87+BO87,BS87+BP87,BT87+BQ87)</f>
        <v>0</v>
      </c>
    </row>
    <row r="88" customFormat="false" ht="12.9" hidden="false" customHeight="true" outlineLevel="0" collapsed="false">
      <c r="A88" s="52" t="n">
        <v>81</v>
      </c>
      <c r="B88" s="210" t="s">
        <v>181</v>
      </c>
      <c r="C88" s="193" t="s">
        <v>43</v>
      </c>
      <c r="D88" s="195" t="n">
        <v>4454</v>
      </c>
      <c r="E88" s="195" t="n">
        <v>4118</v>
      </c>
      <c r="F88" s="57"/>
      <c r="G88" s="60"/>
      <c r="H88" s="60"/>
      <c r="I88" s="60"/>
      <c r="J88" s="60" t="n">
        <f aca="false">D88/D$2*D$5*J$5</f>
        <v>261.601713653952</v>
      </c>
      <c r="K88" s="60" t="n">
        <f aca="false">E88/E$2*E$5*K$5</f>
        <v>250.859618248274</v>
      </c>
      <c r="L88" s="60" t="n">
        <f aca="false">F88/F$2*F$5*L$5</f>
        <v>0</v>
      </c>
      <c r="M88" s="61" t="n">
        <f aca="false">SUM(J88+G88,K88+H88,L88+I88)-MIN(J88+G88,K88+H88,L88+I88)</f>
        <v>512.461331902227</v>
      </c>
      <c r="N88" s="211" t="n">
        <v>4118</v>
      </c>
      <c r="O88" s="57"/>
      <c r="P88" s="57"/>
      <c r="Q88" s="60"/>
      <c r="R88" s="60"/>
      <c r="S88" s="60"/>
      <c r="T88" s="60" t="n">
        <f aca="false">N88/N$2*N$5*T$5</f>
        <v>236.922972790037</v>
      </c>
      <c r="U88" s="60" t="n">
        <f aca="false">O88/O$2*O$5*U$5</f>
        <v>0</v>
      </c>
      <c r="V88" s="60" t="n">
        <f aca="false">P88/P$2*P$5*V$5</f>
        <v>0</v>
      </c>
      <c r="W88" s="61" t="n">
        <f aca="false">SUM(T88+Q88,U88+R88,V88+S88)-MIN(T88+Q88,U88+R88,V88+S88)</f>
        <v>236.922972790037</v>
      </c>
      <c r="X88" s="57"/>
      <c r="Y88" s="57"/>
      <c r="Z88" s="238"/>
      <c r="AA88" s="60"/>
      <c r="AB88" s="60"/>
      <c r="AD88" s="60" t="n">
        <f aca="false">X88/X$2*X$5*AD$5</f>
        <v>0</v>
      </c>
      <c r="AE88" s="60" t="n">
        <f aca="false">Y88/Y$2*Y$5*AE$5</f>
        <v>0</v>
      </c>
      <c r="AF88" s="60" t="n">
        <f aca="false">Z88/Z$2*Z$5*AF$5</f>
        <v>0</v>
      </c>
      <c r="AG88" s="61" t="n">
        <f aca="false">SUM(AD88+AA88,AE88+AB88,AF88+AC88)-MIN(AD88+AA88,AE88+AB88,AF88+AC88)</f>
        <v>0</v>
      </c>
      <c r="AH88" s="57"/>
      <c r="AI88" s="238"/>
      <c r="AJ88" s="235"/>
      <c r="AK88" s="60"/>
      <c r="AL88" s="60"/>
      <c r="AM88" s="212"/>
      <c r="AN88" s="60" t="n">
        <f aca="false">AH88/AH$2*AH$5*AN$5</f>
        <v>0</v>
      </c>
      <c r="AO88" s="60" t="n">
        <f aca="false">AI88/AI$2*AI$5*AO$5</f>
        <v>0</v>
      </c>
      <c r="AP88" s="60" t="n">
        <f aca="false">AJ88/AJ$2*AJ$5*AP$5</f>
        <v>0</v>
      </c>
      <c r="AQ88" s="61" t="n">
        <f aca="false">SUM(AN88+AK88,AO88+AL88,AP88+AM88)-MIN(AN88+AK88,AO88+AL88,AP88+AM88)</f>
        <v>0</v>
      </c>
      <c r="AR88" s="238"/>
      <c r="AS88" s="235"/>
      <c r="AT88" s="142"/>
      <c r="AU88" s="60"/>
      <c r="AV88" s="77"/>
      <c r="AW88" s="217"/>
      <c r="AX88" s="60" t="n">
        <f aca="false">AR88/AR$2*AR$5*AX$5</f>
        <v>0</v>
      </c>
      <c r="AY88" s="60" t="n">
        <f aca="false">AS88/AS$2*AS$5*AY$5</f>
        <v>0</v>
      </c>
      <c r="AZ88" s="60" t="n">
        <f aca="false">AT88/AT$2*AT$5*AZ$5</f>
        <v>0</v>
      </c>
      <c r="BA88" s="61" t="n">
        <f aca="false">SUM(AX88+AU88,AY88+AV88,AZ88+AW88)-MIN(AX88+AU88,AY88+AV88,AZ88+AW88)</f>
        <v>0</v>
      </c>
      <c r="BB88" s="238"/>
      <c r="BC88" s="235"/>
      <c r="BD88" s="247"/>
      <c r="BE88" s="60"/>
      <c r="BF88" s="77"/>
      <c r="BG88" s="217"/>
      <c r="BH88" s="60" t="n">
        <f aca="false">BB88/BB$2*BB$5*BH$5</f>
        <v>0</v>
      </c>
      <c r="BI88" s="60" t="n">
        <f aca="false">BC88/BC$2*BC$5*BI$5</f>
        <v>0</v>
      </c>
      <c r="BJ88" s="60" t="n">
        <f aca="false">BD88/BD$2*BD$5*BJ$5</f>
        <v>0</v>
      </c>
      <c r="BK88" s="61" t="n">
        <f aca="false">SUM(BH88+BE88,BI88+BF88,BJ88+BG88)-MIN(BH88+BE88,BI88+BF88,BJ88+BG88)</f>
        <v>0</v>
      </c>
      <c r="BL88" s="235"/>
      <c r="BM88" s="156"/>
      <c r="BN88" s="203"/>
      <c r="BO88" s="125"/>
      <c r="BQ88" s="125"/>
      <c r="BR88" s="60" t="n">
        <f aca="false">BL88/BL$2*BL$5*BR$5</f>
        <v>0</v>
      </c>
      <c r="BS88" s="60" t="n">
        <f aca="false">BM88/BM$2*BM$5*BS$5</f>
        <v>0</v>
      </c>
      <c r="BT88" s="60" t="n">
        <f aca="false">BN88/BN$2*BN$5*BT$5</f>
        <v>0</v>
      </c>
      <c r="BU88" s="61" t="n">
        <f aca="false">SUM(BR88+BO88,BS88+BP88,BT88+BQ88)-MIN(BR88+BO88,BS88+BP88,BT88+BQ88)</f>
        <v>0</v>
      </c>
    </row>
    <row r="89" customFormat="false" ht="12.9" hidden="false" customHeight="true" outlineLevel="0" collapsed="false">
      <c r="A89" s="52" t="n">
        <v>82</v>
      </c>
      <c r="B89" s="210" t="s">
        <v>106</v>
      </c>
      <c r="C89" s="210" t="s">
        <v>31</v>
      </c>
      <c r="D89" s="149"/>
      <c r="E89" s="149"/>
      <c r="F89" s="57"/>
      <c r="G89" s="60"/>
      <c r="H89" s="60"/>
      <c r="I89" s="60"/>
      <c r="J89" s="60" t="n">
        <f aca="false">D89/D$2*D$5*J$5</f>
        <v>0</v>
      </c>
      <c r="K89" s="60" t="n">
        <f aca="false">E89/E$2*E$5*K$5</f>
        <v>0</v>
      </c>
      <c r="L89" s="60" t="n">
        <f aca="false">F89/F$2*F$5*L$5</f>
        <v>0</v>
      </c>
      <c r="M89" s="61" t="n">
        <f aca="false">SUM(J89+G89,K89+H89,L89+I89)-MIN(J89+G89,K89+H89,L89+I89)</f>
        <v>0</v>
      </c>
      <c r="N89" s="150"/>
      <c r="O89" s="57"/>
      <c r="P89" s="57"/>
      <c r="Q89" s="60"/>
      <c r="R89" s="60"/>
      <c r="S89" s="60"/>
      <c r="T89" s="60" t="n">
        <f aca="false">N89/N$2*N$5*T$5</f>
        <v>0</v>
      </c>
      <c r="U89" s="60" t="n">
        <f aca="false">O89/O$2*O$5*U$5</f>
        <v>0</v>
      </c>
      <c r="V89" s="60" t="n">
        <f aca="false">P89/P$2*P$5*V$5</f>
        <v>0</v>
      </c>
      <c r="W89" s="61" t="n">
        <f aca="false">SUM(T89+Q89,U89+R89,V89+S89)-MIN(T89+Q89,U89+R89,V89+S89)</f>
        <v>0</v>
      </c>
      <c r="X89" s="57"/>
      <c r="Y89" s="57"/>
      <c r="Z89" s="238"/>
      <c r="AA89" s="60"/>
      <c r="AB89" s="60"/>
      <c r="AD89" s="60" t="n">
        <f aca="false">X89/X$2*X$5*AD$5</f>
        <v>0</v>
      </c>
      <c r="AE89" s="60" t="n">
        <f aca="false">Y89/Y$2*Y$5*AE$5</f>
        <v>0</v>
      </c>
      <c r="AF89" s="60" t="n">
        <f aca="false">Z89/Z$2*Z$5*AF$5</f>
        <v>0</v>
      </c>
      <c r="AG89" s="61" t="n">
        <f aca="false">SUM(AD89+AA89,AE89+AB89,AF89+AC89)-MIN(AD89+AA89,AE89+AB89,AF89+AC89)</f>
        <v>0</v>
      </c>
      <c r="AH89" s="57"/>
      <c r="AI89" s="238"/>
      <c r="AJ89" s="235"/>
      <c r="AK89" s="60"/>
      <c r="AL89" s="60"/>
      <c r="AM89" s="212"/>
      <c r="AN89" s="60" t="n">
        <f aca="false">AH89/AH$2*AH$5*AN$5</f>
        <v>0</v>
      </c>
      <c r="AO89" s="60" t="n">
        <f aca="false">AI89/AI$2*AI$5*AO$5</f>
        <v>0</v>
      </c>
      <c r="AP89" s="60" t="n">
        <f aca="false">AJ89/AJ$2*AJ$5*AP$5</f>
        <v>0</v>
      </c>
      <c r="AQ89" s="61" t="n">
        <f aca="false">SUM(AN89+AK89,AO89+AL89,AP89+AM89)-MIN(AN89+AK89,AO89+AL89,AP89+AM89)</f>
        <v>0</v>
      </c>
      <c r="AR89" s="238"/>
      <c r="AS89" s="235"/>
      <c r="AT89" s="142"/>
      <c r="AU89" s="60"/>
      <c r="AV89" s="77"/>
      <c r="AW89" s="217"/>
      <c r="AX89" s="60" t="n">
        <f aca="false">AR89/AR$2*AR$5*AX$5</f>
        <v>0</v>
      </c>
      <c r="AY89" s="60" t="n">
        <f aca="false">AS89/AS$2*AS$5*AY$5</f>
        <v>0</v>
      </c>
      <c r="AZ89" s="60" t="n">
        <f aca="false">AT89/AT$2*AT$5*AZ$5</f>
        <v>0</v>
      </c>
      <c r="BA89" s="61" t="n">
        <f aca="false">SUM(AX89+AU89,AY89+AV89,AZ89+AW89)-MIN(AX89+AU89,AY89+AV89,AZ89+AW89)</f>
        <v>0</v>
      </c>
      <c r="BB89" s="238"/>
      <c r="BC89" s="235"/>
      <c r="BD89" s="247"/>
      <c r="BE89" s="60"/>
      <c r="BF89" s="77"/>
      <c r="BG89" s="217"/>
      <c r="BH89" s="60" t="n">
        <f aca="false">BB89/BB$2*BB$5*BH$5</f>
        <v>0</v>
      </c>
      <c r="BI89" s="60" t="n">
        <f aca="false">BC89/BC$2*BC$5*BI$5</f>
        <v>0</v>
      </c>
      <c r="BJ89" s="60" t="n">
        <f aca="false">BD89/BD$2*BD$5*BJ$5</f>
        <v>0</v>
      </c>
      <c r="BK89" s="61" t="n">
        <f aca="false">SUM(BH89+BE89,BI89+BF89,BJ89+BG89)-MIN(BH89+BE89,BI89+BF89,BJ89+BG89)</f>
        <v>0</v>
      </c>
      <c r="BL89" s="235"/>
      <c r="BM89" s="156"/>
      <c r="BN89" s="203"/>
      <c r="BO89" s="125"/>
      <c r="BQ89" s="125"/>
      <c r="BR89" s="60" t="n">
        <f aca="false">BL89/BL$2*BL$5*BR$5</f>
        <v>0</v>
      </c>
      <c r="BS89" s="60" t="n">
        <f aca="false">BM89/BM$2*BM$5*BS$5</f>
        <v>0</v>
      </c>
      <c r="BT89" s="60" t="n">
        <f aca="false">BN89/BN$2*BN$5*BT$5</f>
        <v>0</v>
      </c>
      <c r="BU89" s="61" t="n">
        <f aca="false">SUM(BR89+BO89,BS89+BP89,BT89+BQ89)-MIN(BR89+BO89,BS89+BP89,BT89+BQ89)</f>
        <v>0</v>
      </c>
    </row>
    <row r="90" customFormat="false" ht="12.9" hidden="false" customHeight="true" outlineLevel="0" collapsed="false">
      <c r="A90" s="52" t="n">
        <v>83</v>
      </c>
      <c r="B90" s="271" t="s">
        <v>107</v>
      </c>
      <c r="C90" s="272" t="s">
        <v>31</v>
      </c>
      <c r="D90" s="195" t="n">
        <v>6551</v>
      </c>
      <c r="E90" s="195" t="n">
        <v>5687</v>
      </c>
      <c r="F90" s="57"/>
      <c r="G90" s="60"/>
      <c r="H90" s="60"/>
      <c r="I90" s="60"/>
      <c r="J90" s="60" t="n">
        <f aca="false">D90/D$2*D$5*J$5</f>
        <v>384.767136539525</v>
      </c>
      <c r="K90" s="60" t="n">
        <f aca="false">E90/E$2*E$5*K$5</f>
        <v>346.439691349668</v>
      </c>
      <c r="L90" s="60" t="n">
        <f aca="false">F90/F$2*F$5*L$5</f>
        <v>0</v>
      </c>
      <c r="M90" s="61" t="n">
        <f aca="false">SUM(J90+G90,K90+H90,L90+I90)-MIN(J90+G90,K90+H90,L90+I90)</f>
        <v>731.206827889193</v>
      </c>
      <c r="N90" s="211" t="n">
        <v>5687</v>
      </c>
      <c r="O90" s="57"/>
      <c r="P90" s="57"/>
      <c r="Q90" s="60"/>
      <c r="R90" s="60"/>
      <c r="S90" s="60"/>
      <c r="T90" s="60" t="n">
        <f aca="false">N90/N$2*N$5*T$5</f>
        <v>327.193041830242</v>
      </c>
      <c r="U90" s="60" t="n">
        <f aca="false">O90/O$2*O$5*U$5</f>
        <v>0</v>
      </c>
      <c r="V90" s="60" t="n">
        <f aca="false">P90/P$2*P$5*V$5</f>
        <v>0</v>
      </c>
      <c r="W90" s="61" t="n">
        <f aca="false">SUM(T90+Q90,U90+R90,V90+S90)-MIN(T90+Q90,U90+R90,V90+S90)</f>
        <v>327.193041830242</v>
      </c>
      <c r="X90" s="57"/>
      <c r="Y90" s="57"/>
      <c r="Z90" s="238"/>
      <c r="AA90" s="60"/>
      <c r="AB90" s="60"/>
      <c r="AD90" s="60" t="n">
        <f aca="false">X90/X$2*X$5*AD$5</f>
        <v>0</v>
      </c>
      <c r="AE90" s="60" t="n">
        <f aca="false">Y90/Y$2*Y$5*AE$5</f>
        <v>0</v>
      </c>
      <c r="AF90" s="60" t="n">
        <f aca="false">Z90/Z$2*Z$5*AF$5</f>
        <v>0</v>
      </c>
      <c r="AG90" s="61" t="n">
        <f aca="false">SUM(AD90+AA90,AE90+AB90,AF90+AC90)-MIN(AD90+AA90,AE90+AB90,AF90+AC90)</f>
        <v>0</v>
      </c>
      <c r="AH90" s="57"/>
      <c r="AI90" s="238"/>
      <c r="AJ90" s="235"/>
      <c r="AK90" s="60"/>
      <c r="AL90" s="60"/>
      <c r="AM90" s="212"/>
      <c r="AN90" s="60" t="n">
        <f aca="false">AH90/AH$2*AH$5*AN$5</f>
        <v>0</v>
      </c>
      <c r="AO90" s="60" t="n">
        <f aca="false">AI90/AI$2*AI$5*AO$5</f>
        <v>0</v>
      </c>
      <c r="AP90" s="60" t="n">
        <f aca="false">AJ90/AJ$2*AJ$5*AP$5</f>
        <v>0</v>
      </c>
      <c r="AQ90" s="61" t="n">
        <f aca="false">SUM(AN90+AK90,AO90+AL90,AP90+AM90)-MIN(AN90+AK90,AO90+AL90,AP90+AM90)</f>
        <v>0</v>
      </c>
      <c r="AR90" s="238"/>
      <c r="AS90" s="235"/>
      <c r="AT90" s="118"/>
      <c r="AU90" s="60"/>
      <c r="AV90" s="77"/>
      <c r="AW90" s="217"/>
      <c r="AX90" s="60" t="n">
        <f aca="false">AR90/AR$2*AR$5*AX$5</f>
        <v>0</v>
      </c>
      <c r="AY90" s="60" t="n">
        <f aca="false">AS90/AS$2*AS$5*AY$5</f>
        <v>0</v>
      </c>
      <c r="AZ90" s="60" t="n">
        <f aca="false">AT90/AT$2*AT$5*AZ$5</f>
        <v>0</v>
      </c>
      <c r="BA90" s="61" t="n">
        <f aca="false">SUM(AX90+AU90,AY90+AV90,AZ90+AW90)-MIN(AX90+AU90,AY90+AV90,AZ90+AW90)</f>
        <v>0</v>
      </c>
      <c r="BB90" s="238"/>
      <c r="BC90" s="235"/>
      <c r="BD90" s="247"/>
      <c r="BE90" s="60"/>
      <c r="BF90" s="77"/>
      <c r="BG90" s="217"/>
      <c r="BH90" s="60" t="n">
        <f aca="false">BB90/BB$2*BB$5*BH$5</f>
        <v>0</v>
      </c>
      <c r="BI90" s="60" t="n">
        <f aca="false">BC90/BC$2*BC$5*BI$5</f>
        <v>0</v>
      </c>
      <c r="BJ90" s="60" t="n">
        <f aca="false">BD90/BD$2*BD$5*BJ$5</f>
        <v>0</v>
      </c>
      <c r="BK90" s="61" t="n">
        <f aca="false">SUM(BH90+BE90,BI90+BF90,BJ90+BG90)-MIN(BH90+BE90,BI90+BF90,BJ90+BG90)</f>
        <v>0</v>
      </c>
      <c r="BL90" s="235"/>
      <c r="BM90" s="156"/>
      <c r="BN90" s="203"/>
      <c r="BO90" s="125"/>
      <c r="BQ90" s="125"/>
      <c r="BR90" s="60" t="n">
        <f aca="false">BL90/BL$2*BL$5*BR$5</f>
        <v>0</v>
      </c>
      <c r="BS90" s="60" t="n">
        <f aca="false">BM90/BM$2*BM$5*BS$5</f>
        <v>0</v>
      </c>
      <c r="BT90" s="60" t="n">
        <f aca="false">BN90/BN$2*BN$5*BT$5</f>
        <v>0</v>
      </c>
      <c r="BU90" s="61" t="n">
        <f aca="false">SUM(BR90+BO90,BS90+BP90,BT90+BQ90)-MIN(BR90+BO90,BS90+BP90,BT90+BQ90)</f>
        <v>0</v>
      </c>
    </row>
    <row r="91" customFormat="false" ht="12.9" hidden="false" customHeight="true" outlineLevel="0" collapsed="false">
      <c r="A91" s="52" t="n">
        <v>84</v>
      </c>
      <c r="B91" s="273" t="s">
        <v>53</v>
      </c>
      <c r="C91" s="273" t="s">
        <v>31</v>
      </c>
      <c r="D91" s="149"/>
      <c r="E91" s="149"/>
      <c r="F91" s="149"/>
      <c r="G91" s="60"/>
      <c r="H91" s="60"/>
      <c r="I91" s="60"/>
      <c r="J91" s="60" t="n">
        <f aca="false">D91/D$2*D$5*J$5</f>
        <v>0</v>
      </c>
      <c r="K91" s="60" t="n">
        <f aca="false">E91/E$2*E$5*K$5</f>
        <v>0</v>
      </c>
      <c r="L91" s="60" t="n">
        <f aca="false">F91/F$2*F$5*L$5</f>
        <v>0</v>
      </c>
      <c r="M91" s="61" t="n">
        <f aca="false">SUM(J91+G91,K91+H91,L91+I91)-MIN(J91+G91,K91+H91,L91+I91)</f>
        <v>0</v>
      </c>
      <c r="N91" s="150"/>
      <c r="O91" s="149"/>
      <c r="P91" s="149"/>
      <c r="Q91" s="60"/>
      <c r="R91" s="60"/>
      <c r="S91" s="60"/>
      <c r="T91" s="60" t="n">
        <f aca="false">N91/N$2*N$5*T$5</f>
        <v>0</v>
      </c>
      <c r="U91" s="60" t="n">
        <f aca="false">O91/O$2*O$5*U$5</f>
        <v>0</v>
      </c>
      <c r="V91" s="60" t="n">
        <f aca="false">P91/P$2*P$5*V$5</f>
        <v>0</v>
      </c>
      <c r="W91" s="61" t="n">
        <f aca="false">SUM(T91+Q91,U91+R91,V91+S91)-MIN(T91+Q91,U91+R91,V91+S91)</f>
        <v>0</v>
      </c>
      <c r="X91" s="149"/>
      <c r="Y91" s="149"/>
      <c r="Z91" s="238"/>
      <c r="AA91" s="60"/>
      <c r="AB91" s="60"/>
      <c r="AD91" s="60" t="n">
        <f aca="false">X91/X$2*X$5*AD$5</f>
        <v>0</v>
      </c>
      <c r="AE91" s="60" t="n">
        <f aca="false">Y91/Y$2*Y$5*AE$5</f>
        <v>0</v>
      </c>
      <c r="AF91" s="60" t="n">
        <f aca="false">Z91/Z$2*Z$5*AF$5</f>
        <v>0</v>
      </c>
      <c r="AG91" s="61" t="n">
        <f aca="false">SUM(AD91+AA91,AE91+AB91,AF91+AC91)-MIN(AD91+AA91,AE91+AB91,AF91+AC91)</f>
        <v>0</v>
      </c>
      <c r="AH91" s="149"/>
      <c r="AI91" s="238"/>
      <c r="AJ91" s="235"/>
      <c r="AK91" s="60"/>
      <c r="AL91" s="60"/>
      <c r="AM91" s="212"/>
      <c r="AN91" s="60" t="n">
        <f aca="false">AH91/AH$2*AH$5*AN$5</f>
        <v>0</v>
      </c>
      <c r="AO91" s="60" t="n">
        <f aca="false">AI91/AI$2*AI$5*AO$5</f>
        <v>0</v>
      </c>
      <c r="AP91" s="60" t="n">
        <f aca="false">AJ91/AJ$2*AJ$5*AP$5</f>
        <v>0</v>
      </c>
      <c r="AQ91" s="61" t="n">
        <f aca="false">SUM(AN91+AK91,AO91+AL91,AP91+AM91)-MIN(AN91+AK91,AO91+AL91,AP91+AM91)</f>
        <v>0</v>
      </c>
      <c r="AR91" s="238"/>
      <c r="AS91" s="235"/>
      <c r="AT91" s="142"/>
      <c r="AU91" s="60"/>
      <c r="AV91" s="77"/>
      <c r="AW91" s="217"/>
      <c r="AX91" s="60" t="n">
        <f aca="false">AR91/AR$2*AR$5*AX$5</f>
        <v>0</v>
      </c>
      <c r="AY91" s="60" t="n">
        <f aca="false">AS91/AS$2*AS$5*AY$5</f>
        <v>0</v>
      </c>
      <c r="AZ91" s="60" t="n">
        <f aca="false">AT91/AT$2*AT$5*AZ$5</f>
        <v>0</v>
      </c>
      <c r="BA91" s="61" t="n">
        <f aca="false">SUM(AX91+AU91,AY91+AV91,AZ91+AW91)-MIN(AX91+AU91,AY91+AV91,AZ91+AW91)</f>
        <v>0</v>
      </c>
      <c r="BB91" s="238"/>
      <c r="BC91" s="235"/>
      <c r="BD91" s="247"/>
      <c r="BE91" s="60"/>
      <c r="BF91" s="77"/>
      <c r="BG91" s="217"/>
      <c r="BH91" s="60" t="n">
        <f aca="false">BB91/BB$2*BB$5*BH$5</f>
        <v>0</v>
      </c>
      <c r="BI91" s="60" t="n">
        <f aca="false">BC91/BC$2*BC$5*BI$5</f>
        <v>0</v>
      </c>
      <c r="BJ91" s="60" t="n">
        <f aca="false">BD91/BD$2*BD$5*BJ$5</f>
        <v>0</v>
      </c>
      <c r="BK91" s="61" t="n">
        <f aca="false">SUM(BH91+BE91,BI91+BF91,BJ91+BG91)-MIN(BH91+BE91,BI91+BF91,BJ91+BG91)</f>
        <v>0</v>
      </c>
      <c r="BL91" s="235"/>
      <c r="BM91" s="156"/>
      <c r="BN91" s="203"/>
      <c r="BO91" s="125"/>
      <c r="BQ91" s="125"/>
      <c r="BR91" s="60" t="n">
        <f aca="false">BL91/BL$2*BL$5*BR$5</f>
        <v>0</v>
      </c>
      <c r="BS91" s="60" t="n">
        <f aca="false">BM91/BM$2*BM$5*BS$5</f>
        <v>0</v>
      </c>
      <c r="BT91" s="60" t="n">
        <f aca="false">BN91/BN$2*BN$5*BT$5</f>
        <v>0</v>
      </c>
      <c r="BU91" s="61" t="n">
        <f aca="false">SUM(BR91+BO91,BS91+BP91,BT91+BQ91)-MIN(BR91+BO91,BS91+BP91,BT91+BQ91)</f>
        <v>0</v>
      </c>
    </row>
    <row r="92" customFormat="false" ht="12.9" hidden="false" customHeight="true" outlineLevel="0" collapsed="false">
      <c r="A92" s="52" t="n">
        <v>85</v>
      </c>
      <c r="B92" s="273"/>
      <c r="C92" s="273"/>
      <c r="D92" s="149"/>
      <c r="E92" s="149"/>
      <c r="F92" s="149"/>
      <c r="G92" s="60"/>
      <c r="H92" s="60"/>
      <c r="I92" s="60"/>
      <c r="J92" s="60" t="n">
        <f aca="false">D92/D$2*D$5*J$5</f>
        <v>0</v>
      </c>
      <c r="K92" s="60" t="n">
        <f aca="false">E92/E$2*E$5*K$5</f>
        <v>0</v>
      </c>
      <c r="L92" s="60" t="n">
        <f aca="false">F92/F$2*F$5*L$5</f>
        <v>0</v>
      </c>
      <c r="M92" s="61" t="n">
        <f aca="false">SUM(J92+G92,K92+H92,L92+I92)-MIN(J92+G92,K92+H92,L92+I92)</f>
        <v>0</v>
      </c>
      <c r="N92" s="150"/>
      <c r="O92" s="149"/>
      <c r="P92" s="149"/>
      <c r="Q92" s="60"/>
      <c r="R92" s="60"/>
      <c r="S92" s="60"/>
      <c r="T92" s="60" t="n">
        <f aca="false">N92/N$2*N$5*T$5</f>
        <v>0</v>
      </c>
      <c r="U92" s="60" t="n">
        <f aca="false">O92/O$2*O$5*U$5</f>
        <v>0</v>
      </c>
      <c r="V92" s="60" t="n">
        <f aca="false">P92/P$2*P$5*V$5</f>
        <v>0</v>
      </c>
      <c r="W92" s="61" t="n">
        <f aca="false">SUM(T92+Q92,U92+R92,V92+S92)-MIN(T92+Q92,U92+R92,V92+S92)</f>
        <v>0</v>
      </c>
      <c r="X92" s="149"/>
      <c r="Y92" s="149"/>
      <c r="Z92" s="238"/>
      <c r="AA92" s="60"/>
      <c r="AB92" s="60"/>
      <c r="AD92" s="60" t="n">
        <f aca="false">X92/X$2*X$5*AD$5</f>
        <v>0</v>
      </c>
      <c r="AE92" s="60" t="n">
        <f aca="false">Y92/Y$2*Y$5*AE$5</f>
        <v>0</v>
      </c>
      <c r="AF92" s="60" t="n">
        <f aca="false">Z92/Z$2*Z$5*AF$5</f>
        <v>0</v>
      </c>
      <c r="AG92" s="61" t="n">
        <f aca="false">SUM(AD92+AA92,AE92+AB92,AF92+AC92)-MIN(AD92+AA92,AE92+AB92,AF92+AC92)</f>
        <v>0</v>
      </c>
      <c r="AH92" s="149"/>
      <c r="AI92" s="238"/>
      <c r="AJ92" s="235"/>
      <c r="AK92" s="60"/>
      <c r="AL92" s="60"/>
      <c r="AM92" s="212"/>
      <c r="AN92" s="60" t="n">
        <f aca="false">AH92/AH$2*AH$5*AN$5</f>
        <v>0</v>
      </c>
      <c r="AO92" s="60" t="n">
        <f aca="false">AI92/AI$2*AI$5*AO$5</f>
        <v>0</v>
      </c>
      <c r="AP92" s="60" t="n">
        <f aca="false">AJ92/AJ$2*AJ$5*AP$5</f>
        <v>0</v>
      </c>
      <c r="AQ92" s="61" t="n">
        <f aca="false">SUM(AN92+AK92,AO92+AL92,AP92+AM92)-MIN(AN92+AK92,AO92+AL92,AP92+AM92)</f>
        <v>0</v>
      </c>
      <c r="AR92" s="238"/>
      <c r="AS92" s="235"/>
      <c r="AT92" s="142"/>
      <c r="AU92" s="60"/>
      <c r="AV92" s="77"/>
      <c r="AW92" s="217"/>
      <c r="AX92" s="60" t="n">
        <f aca="false">AR92/AR$2*AR$5*AX$5</f>
        <v>0</v>
      </c>
      <c r="AY92" s="60" t="n">
        <f aca="false">AS92/AS$2*AS$5*AY$5</f>
        <v>0</v>
      </c>
      <c r="AZ92" s="60" t="n">
        <f aca="false">AT92/AT$2*AT$5*AZ$5</f>
        <v>0</v>
      </c>
      <c r="BA92" s="61" t="n">
        <f aca="false">SUM(AX92+AU92,AY92+AV92,AZ92+AW92)-MIN(AX92+AU92,AY92+AV92,AZ92+AW92)</f>
        <v>0</v>
      </c>
      <c r="BB92" s="238"/>
      <c r="BC92" s="235"/>
      <c r="BD92" s="247"/>
      <c r="BE92" s="60"/>
      <c r="BF92" s="77"/>
      <c r="BG92" s="217"/>
      <c r="BH92" s="60" t="n">
        <f aca="false">BB92/BB$2*BB$5*BH$5</f>
        <v>0</v>
      </c>
      <c r="BI92" s="60" t="n">
        <f aca="false">BC92/BC$2*BC$5*BI$5</f>
        <v>0</v>
      </c>
      <c r="BJ92" s="60" t="n">
        <f aca="false">BD92/BD$2*BD$5*BJ$5</f>
        <v>0</v>
      </c>
      <c r="BK92" s="61" t="n">
        <f aca="false">SUM(BH92+BE92,BI92+BF92,BJ92+BG92)-MIN(BH92+BE92,BI92+BF92,BJ92+BG92)</f>
        <v>0</v>
      </c>
      <c r="BL92" s="235"/>
      <c r="BM92" s="156"/>
      <c r="BN92" s="203"/>
      <c r="BO92" s="125"/>
      <c r="BQ92" s="125"/>
      <c r="BR92" s="60" t="n">
        <f aca="false">BL92/BL$2*BL$5*BR$5</f>
        <v>0</v>
      </c>
      <c r="BS92" s="60" t="n">
        <f aca="false">BM92/BM$2*BM$5*BS$5</f>
        <v>0</v>
      </c>
      <c r="BT92" s="60" t="n">
        <f aca="false">BN92/BN$2*BN$5*BT$5</f>
        <v>0</v>
      </c>
      <c r="BU92" s="61" t="n">
        <f aca="false">SUM(BR92+BO92,BS92+BP92,BT92+BQ92)-MIN(BR92+BO92,BS92+BP92,BT92+BQ92)</f>
        <v>0</v>
      </c>
    </row>
    <row r="93" customFormat="false" ht="12.9" hidden="false" customHeight="true" outlineLevel="0" collapsed="false">
      <c r="A93" s="52" t="n">
        <v>86</v>
      </c>
      <c r="B93" s="57"/>
      <c r="C93" s="57"/>
      <c r="D93" s="57"/>
      <c r="E93" s="57"/>
      <c r="F93" s="57"/>
      <c r="G93" s="60"/>
      <c r="H93" s="60"/>
      <c r="I93" s="60"/>
      <c r="J93" s="60" t="n">
        <f aca="false">D93/D$2*D$5*J$5</f>
        <v>0</v>
      </c>
      <c r="K93" s="60" t="n">
        <f aca="false">E93/E$2*E$5*K$5</f>
        <v>0</v>
      </c>
      <c r="L93" s="60" t="n">
        <f aca="false">F93/F$2*F$5*L$5</f>
        <v>0</v>
      </c>
      <c r="M93" s="61" t="n">
        <f aca="false">SUM(J93+G93,K93+H93,L93+I93)-MIN(J93+G93,K93+H93,L93+I93)</f>
        <v>0</v>
      </c>
      <c r="N93" s="152"/>
      <c r="O93" s="57"/>
      <c r="P93" s="57"/>
      <c r="Q93" s="60"/>
      <c r="R93" s="60"/>
      <c r="S93" s="60"/>
      <c r="T93" s="60" t="n">
        <f aca="false">N93/N$2*N$5*T$5</f>
        <v>0</v>
      </c>
      <c r="U93" s="60" t="n">
        <f aca="false">O93/O$2*O$5*U$5</f>
        <v>0</v>
      </c>
      <c r="V93" s="60" t="n">
        <f aca="false">P93/P$2*P$5*V$5</f>
        <v>0</v>
      </c>
      <c r="W93" s="61" t="n">
        <f aca="false">SUM(T93+Q93,U93+R93,V93+S93)-MIN(T93+Q93,U93+R93,V93+S93)</f>
        <v>0</v>
      </c>
      <c r="X93" s="57"/>
      <c r="Y93" s="57"/>
      <c r="Z93" s="238"/>
      <c r="AA93" s="60"/>
      <c r="AB93" s="60"/>
      <c r="AD93" s="60" t="n">
        <f aca="false">X93/X$2*X$5*AD$5</f>
        <v>0</v>
      </c>
      <c r="AE93" s="60" t="n">
        <f aca="false">Y93/Y$2*Y$5*AE$5</f>
        <v>0</v>
      </c>
      <c r="AF93" s="60" t="n">
        <f aca="false">Z93/Z$2*Z$5*AF$5</f>
        <v>0</v>
      </c>
      <c r="AG93" s="61" t="n">
        <f aca="false">SUM(AD93+AA93,AE93+AB93,AF93+AC93)-MIN(AD93+AA93,AE93+AB93,AF93+AC93)</f>
        <v>0</v>
      </c>
      <c r="AH93" s="57"/>
      <c r="AI93" s="238"/>
      <c r="AJ93" s="235"/>
      <c r="AK93" s="60"/>
      <c r="AL93" s="60"/>
      <c r="AM93" s="212"/>
      <c r="AN93" s="60" t="n">
        <f aca="false">AH93/AH$2*AH$5*AN$5</f>
        <v>0</v>
      </c>
      <c r="AO93" s="60" t="n">
        <f aca="false">AI93/AI$2*AI$5*AO$5</f>
        <v>0</v>
      </c>
      <c r="AP93" s="60" t="n">
        <f aca="false">AJ93/AJ$2*AJ$5*AP$5</f>
        <v>0</v>
      </c>
      <c r="AQ93" s="61" t="n">
        <f aca="false">SUM(AN93+AK93,AO93+AL93,AP93+AM93)-MIN(AN93+AK93,AO93+AL93,AP93+AM93)</f>
        <v>0</v>
      </c>
      <c r="AR93" s="238"/>
      <c r="AS93" s="235"/>
      <c r="AT93" s="142"/>
      <c r="AU93" s="60"/>
      <c r="AV93" s="77"/>
      <c r="AW93" s="217"/>
      <c r="AX93" s="60" t="n">
        <f aca="false">AR93/AR$2*AR$5*AX$5</f>
        <v>0</v>
      </c>
      <c r="AY93" s="60" t="n">
        <f aca="false">AS93/AS$2*AS$5*AY$5</f>
        <v>0</v>
      </c>
      <c r="AZ93" s="60" t="n">
        <f aca="false">AT93/AT$2*AT$5*AZ$5</f>
        <v>0</v>
      </c>
      <c r="BA93" s="61" t="n">
        <f aca="false">SUM(AX93+AU93,AY93+AV93,AZ93+AW93)-MIN(AX93+AU93,AY93+AV93,AZ93+AW93)</f>
        <v>0</v>
      </c>
      <c r="BB93" s="238"/>
      <c r="BC93" s="235"/>
      <c r="BD93" s="247"/>
      <c r="BE93" s="60"/>
      <c r="BF93" s="77"/>
      <c r="BG93" s="217"/>
      <c r="BH93" s="60" t="n">
        <f aca="false">BB93/BB$2*BB$5*BH$5</f>
        <v>0</v>
      </c>
      <c r="BI93" s="60" t="n">
        <f aca="false">BC93/BC$2*BC$5*BI$5</f>
        <v>0</v>
      </c>
      <c r="BJ93" s="60" t="n">
        <f aca="false">BD93/BD$2*BD$5*BJ$5</f>
        <v>0</v>
      </c>
      <c r="BK93" s="61" t="n">
        <f aca="false">SUM(BH93+BE93,BI93+BF93,BJ93+BG93)-MIN(BH93+BE93,BI93+BF93,BJ93+BG93)</f>
        <v>0</v>
      </c>
      <c r="BL93" s="235"/>
      <c r="BM93" s="156"/>
      <c r="BN93" s="203"/>
      <c r="BO93" s="125"/>
      <c r="BQ93" s="125"/>
      <c r="BR93" s="60" t="n">
        <f aca="false">BL93/BL$2*BL$5*BR$5</f>
        <v>0</v>
      </c>
      <c r="BS93" s="60" t="n">
        <f aca="false">BM93/BM$2*BM$5*BS$5</f>
        <v>0</v>
      </c>
      <c r="BT93" s="60" t="n">
        <f aca="false">BN93/BN$2*BN$5*BT$5</f>
        <v>0</v>
      </c>
      <c r="BU93" s="61" t="n">
        <f aca="false">SUM(BR93+BO93,BS93+BP93,BT93+BQ93)-MIN(BR93+BO93,BS93+BP93,BT93+BQ93)</f>
        <v>0</v>
      </c>
    </row>
    <row r="94" customFormat="false" ht="12.9" hidden="false" customHeight="true" outlineLevel="0" collapsed="false">
      <c r="A94" s="52" t="n">
        <v>87</v>
      </c>
      <c r="B94" s="57"/>
      <c r="C94" s="57"/>
      <c r="D94" s="57"/>
      <c r="E94" s="57"/>
      <c r="F94" s="57"/>
      <c r="G94" s="60"/>
      <c r="H94" s="60"/>
      <c r="I94" s="60"/>
      <c r="J94" s="60" t="n">
        <f aca="false">D94/D$2*D$5*J$5</f>
        <v>0</v>
      </c>
      <c r="K94" s="60" t="n">
        <f aca="false">E94/E$2*E$5*K$5</f>
        <v>0</v>
      </c>
      <c r="L94" s="60" t="n">
        <f aca="false">F94/F$2*F$5*L$5</f>
        <v>0</v>
      </c>
      <c r="M94" s="61" t="n">
        <f aca="false">SUM(J94+G94,K94+H94,L94+I94)-MIN(J94+G94,K94+H94,L94+I94)</f>
        <v>0</v>
      </c>
      <c r="N94" s="152"/>
      <c r="O94" s="57"/>
      <c r="P94" s="57"/>
      <c r="Q94" s="60"/>
      <c r="R94" s="60"/>
      <c r="S94" s="60"/>
      <c r="T94" s="60" t="n">
        <f aca="false">N94/N$2*N$5*T$5</f>
        <v>0</v>
      </c>
      <c r="U94" s="60" t="n">
        <f aca="false">O94/O$2*O$5*U$5</f>
        <v>0</v>
      </c>
      <c r="V94" s="60" t="n">
        <f aca="false">P94/P$2*P$5*V$5</f>
        <v>0</v>
      </c>
      <c r="W94" s="61" t="n">
        <f aca="false">SUM(T94+Q94,U94+R94,V94+S94)-MIN(T94+Q94,U94+R94,V94+S94)</f>
        <v>0</v>
      </c>
      <c r="X94" s="57"/>
      <c r="Y94" s="57"/>
      <c r="Z94" s="251"/>
      <c r="AA94" s="60"/>
      <c r="AB94" s="60"/>
      <c r="AD94" s="60" t="n">
        <f aca="false">X94/X$2*X$5*AD$5</f>
        <v>0</v>
      </c>
      <c r="AE94" s="60" t="n">
        <f aca="false">Y94/Y$2*Y$5*AE$5</f>
        <v>0</v>
      </c>
      <c r="AF94" s="60" t="n">
        <f aca="false">Z94/Z$2*Z$5*AF$5</f>
        <v>0</v>
      </c>
      <c r="AG94" s="61" t="n">
        <f aca="false">SUM(AD94+AA94,AE94+AB94,AF94+AC94)-MIN(AD94+AA94,AE94+AB94,AF94+AC94)</f>
        <v>0</v>
      </c>
      <c r="AH94" s="57"/>
      <c r="AI94" s="251"/>
      <c r="AJ94" s="235"/>
      <c r="AK94" s="60"/>
      <c r="AL94" s="60"/>
      <c r="AM94" s="212"/>
      <c r="AN94" s="60" t="n">
        <f aca="false">AH94/AH$2*AH$5*AN$5</f>
        <v>0</v>
      </c>
      <c r="AO94" s="60" t="n">
        <f aca="false">AI94/AI$2*AI$5*AO$5</f>
        <v>0</v>
      </c>
      <c r="AP94" s="60" t="n">
        <f aca="false">AJ94/AJ$2*AJ$5*AP$5</f>
        <v>0</v>
      </c>
      <c r="AQ94" s="61" t="n">
        <f aca="false">SUM(AN94+AK94,AO94+AL94,AP94+AM94)-MIN(AN94+AK94,AO94+AL94,AP94+AM94)</f>
        <v>0</v>
      </c>
      <c r="AR94" s="251"/>
      <c r="AS94" s="235"/>
      <c r="AT94" s="142"/>
      <c r="AU94" s="60"/>
      <c r="AV94" s="77"/>
      <c r="AW94" s="217"/>
      <c r="AX94" s="60" t="n">
        <f aca="false">AR94/AR$2*AR$5*AX$5</f>
        <v>0</v>
      </c>
      <c r="AY94" s="60" t="n">
        <f aca="false">AS94/AS$2*AS$5*AY$5</f>
        <v>0</v>
      </c>
      <c r="AZ94" s="60" t="n">
        <f aca="false">AT94/AT$2*AT$5*AZ$5</f>
        <v>0</v>
      </c>
      <c r="BA94" s="61" t="n">
        <f aca="false">SUM(AX94+AU94,AY94+AV94,AZ94+AW94)-MIN(AX94+AU94,AY94+AV94,AZ94+AW94)</f>
        <v>0</v>
      </c>
      <c r="BB94" s="251"/>
      <c r="BC94" s="235"/>
      <c r="BD94" s="247"/>
      <c r="BE94" s="60"/>
      <c r="BF94" s="77"/>
      <c r="BG94" s="217"/>
      <c r="BH94" s="60" t="n">
        <f aca="false">BB94/BB$2*BB$5*BH$5</f>
        <v>0</v>
      </c>
      <c r="BI94" s="60" t="n">
        <f aca="false">BC94/BC$2*BC$5*BI$5</f>
        <v>0</v>
      </c>
      <c r="BJ94" s="60" t="n">
        <f aca="false">BD94/BD$2*BD$5*BJ$5</f>
        <v>0</v>
      </c>
      <c r="BK94" s="61" t="n">
        <f aca="false">SUM(BH94+BE94,BI94+BF94,BJ94+BG94)-MIN(BH94+BE94,BI94+BF94,BJ94+BG94)</f>
        <v>0</v>
      </c>
      <c r="BL94" s="235"/>
      <c r="BM94" s="156"/>
      <c r="BN94" s="203"/>
      <c r="BO94" s="125"/>
      <c r="BQ94" s="125"/>
      <c r="BR94" s="60" t="n">
        <f aca="false">BL94/BL$2*BL$5*BR$5</f>
        <v>0</v>
      </c>
      <c r="BS94" s="60" t="n">
        <f aca="false">BM94/BM$2*BM$5*BS$5</f>
        <v>0</v>
      </c>
      <c r="BT94" s="60" t="n">
        <f aca="false">BN94/BN$2*BN$5*BT$5</f>
        <v>0</v>
      </c>
      <c r="BU94" s="61" t="n">
        <f aca="false">SUM(BR94+BO94,BS94+BP94,BT94+BQ94)-MIN(BR94+BO94,BS94+BP94,BT94+BQ94)</f>
        <v>0</v>
      </c>
    </row>
    <row r="95" customFormat="false" ht="12.9" hidden="false" customHeight="true" outlineLevel="0" collapsed="false">
      <c r="A95" s="52" t="n">
        <v>88</v>
      </c>
      <c r="B95" s="57"/>
      <c r="C95" s="57"/>
      <c r="D95" s="57"/>
      <c r="E95" s="57"/>
      <c r="F95" s="57"/>
      <c r="G95" s="60"/>
      <c r="H95" s="60"/>
      <c r="I95" s="60"/>
      <c r="J95" s="60" t="n">
        <f aca="false">D95/D$2*D$5*J$5</f>
        <v>0</v>
      </c>
      <c r="K95" s="60" t="n">
        <f aca="false">E95/E$2*E$5*K$5</f>
        <v>0</v>
      </c>
      <c r="L95" s="60" t="n">
        <f aca="false">F95/F$2*F$5*L$5</f>
        <v>0</v>
      </c>
      <c r="M95" s="61" t="n">
        <f aca="false">SUM(J95+G95,K95+H95,L95+I95)-MIN(J95+G95,K95+H95,L95+I95)</f>
        <v>0</v>
      </c>
      <c r="N95" s="152"/>
      <c r="O95" s="57"/>
      <c r="P95" s="57"/>
      <c r="Q95" s="60"/>
      <c r="R95" s="60"/>
      <c r="S95" s="60"/>
      <c r="T95" s="60" t="n">
        <f aca="false">N95/N$2*N$5*T$5</f>
        <v>0</v>
      </c>
      <c r="U95" s="60" t="n">
        <f aca="false">O95/O$2*O$5*U$5</f>
        <v>0</v>
      </c>
      <c r="V95" s="60" t="n">
        <f aca="false">P95/P$2*P$5*V$5</f>
        <v>0</v>
      </c>
      <c r="W95" s="61" t="n">
        <f aca="false">SUM(T95+Q95,U95+R95,V95+S95)-MIN(T95+Q95,U95+R95,V95+S95)</f>
        <v>0</v>
      </c>
      <c r="X95" s="57"/>
      <c r="Y95" s="57"/>
      <c r="Z95" s="251"/>
      <c r="AA95" s="60"/>
      <c r="AB95" s="60"/>
      <c r="AD95" s="60" t="n">
        <f aca="false">X95/X$2*X$5*AD$5</f>
        <v>0</v>
      </c>
      <c r="AE95" s="60" t="n">
        <f aca="false">Y95/Y$2*Y$5*AE$5</f>
        <v>0</v>
      </c>
      <c r="AF95" s="60" t="n">
        <f aca="false">Z95/Z$2*Z$5*AF$5</f>
        <v>0</v>
      </c>
      <c r="AG95" s="61" t="n">
        <f aca="false">SUM(AD95+AA95,AE95+AB95,AF95+AC95)-MIN(AD95+AA95,AE95+AB95,AF95+AC95)</f>
        <v>0</v>
      </c>
      <c r="AH95" s="57"/>
      <c r="AI95" s="251"/>
      <c r="AJ95" s="235"/>
      <c r="AK95" s="60"/>
      <c r="AL95" s="60"/>
      <c r="AM95" s="212"/>
      <c r="AN95" s="60" t="n">
        <f aca="false">AH95/AH$2*AH$5*AN$5</f>
        <v>0</v>
      </c>
      <c r="AO95" s="60" t="n">
        <f aca="false">AI95/AI$2*AI$5*AO$5</f>
        <v>0</v>
      </c>
      <c r="AP95" s="60" t="n">
        <f aca="false">AJ95/AJ$2*AJ$5*AP$5</f>
        <v>0</v>
      </c>
      <c r="AQ95" s="61" t="n">
        <f aca="false">SUM(AN95+AK95,AO95+AL95,AP95+AM95)-MIN(AN95+AK95,AO95+AL95,AP95+AM95)</f>
        <v>0</v>
      </c>
      <c r="AR95" s="251"/>
      <c r="AS95" s="235"/>
      <c r="AT95" s="142"/>
      <c r="AU95" s="60"/>
      <c r="AV95" s="77"/>
      <c r="AW95" s="217"/>
      <c r="AX95" s="60" t="n">
        <f aca="false">AR95/AR$2*AR$5*AX$5</f>
        <v>0</v>
      </c>
      <c r="AY95" s="60" t="n">
        <f aca="false">AS95/AS$2*AS$5*AY$5</f>
        <v>0</v>
      </c>
      <c r="AZ95" s="60" t="n">
        <f aca="false">AT95/AT$2*AT$5*AZ$5</f>
        <v>0</v>
      </c>
      <c r="BA95" s="61" t="n">
        <f aca="false">SUM(AX95+AU95,AY95+AV95,AZ95+AW95)-MIN(AX95+AU95,AY95+AV95,AZ95+AW95)</f>
        <v>0</v>
      </c>
      <c r="BB95" s="251"/>
      <c r="BC95" s="235"/>
      <c r="BD95" s="247"/>
      <c r="BE95" s="60"/>
      <c r="BF95" s="77"/>
      <c r="BG95" s="217"/>
      <c r="BH95" s="60" t="n">
        <f aca="false">BB95/BB$2*BB$5*BH$5</f>
        <v>0</v>
      </c>
      <c r="BI95" s="60" t="n">
        <f aca="false">BC95/BC$2*BC$5*BI$5</f>
        <v>0</v>
      </c>
      <c r="BJ95" s="60" t="n">
        <f aca="false">BD95/BD$2*BD$5*BJ$5</f>
        <v>0</v>
      </c>
      <c r="BK95" s="61" t="n">
        <f aca="false">SUM(BH95+BE95,BI95+BF95,BJ95+BG95)-MIN(BH95+BE95,BI95+BF95,BJ95+BG95)</f>
        <v>0</v>
      </c>
      <c r="BL95" s="235"/>
      <c r="BM95" s="156"/>
      <c r="BN95" s="203"/>
      <c r="BO95" s="125"/>
      <c r="BQ95" s="125"/>
      <c r="BR95" s="60" t="n">
        <f aca="false">BL95/BL$2*BL$5*BR$5</f>
        <v>0</v>
      </c>
      <c r="BS95" s="60" t="n">
        <f aca="false">BM95/BM$2*BM$5*BS$5</f>
        <v>0</v>
      </c>
      <c r="BT95" s="60" t="n">
        <f aca="false">BN95/BN$2*BN$5*BT$5</f>
        <v>0</v>
      </c>
      <c r="BU95" s="61" t="n">
        <f aca="false">SUM(BR95+BO95,BS95+BP95,BT95+BQ95)-MIN(BR95+BO95,BS95+BP95,BT95+BQ95)</f>
        <v>0</v>
      </c>
    </row>
    <row r="96" customFormat="false" ht="12.9" hidden="false" customHeight="true" outlineLevel="0" collapsed="false">
      <c r="A96" s="52" t="n">
        <v>89</v>
      </c>
      <c r="B96" s="57"/>
      <c r="C96" s="57"/>
      <c r="D96" s="57"/>
      <c r="E96" s="57"/>
      <c r="F96" s="57"/>
      <c r="G96" s="60"/>
      <c r="H96" s="60"/>
      <c r="I96" s="60"/>
      <c r="J96" s="60" t="n">
        <f aca="false">D96/D$2*D$5*J$5</f>
        <v>0</v>
      </c>
      <c r="K96" s="60" t="n">
        <f aca="false">E96/E$2*E$5*K$5</f>
        <v>0</v>
      </c>
      <c r="L96" s="60" t="n">
        <f aca="false">F96/F$2*F$5*L$5</f>
        <v>0</v>
      </c>
      <c r="M96" s="61" t="n">
        <f aca="false">SUM(J96+G96,K96+H96,L96+I96)-MIN(J96+G96,K96+H96,L96+I96)</f>
        <v>0</v>
      </c>
      <c r="N96" s="152"/>
      <c r="O96" s="57"/>
      <c r="P96" s="57"/>
      <c r="Q96" s="60"/>
      <c r="R96" s="60"/>
      <c r="S96" s="60"/>
      <c r="T96" s="60" t="n">
        <f aca="false">N96/N$2*N$5*T$5</f>
        <v>0</v>
      </c>
      <c r="U96" s="60" t="n">
        <f aca="false">O96/O$2*O$5*U$5</f>
        <v>0</v>
      </c>
      <c r="V96" s="60" t="n">
        <f aca="false">P96/P$2*P$5*V$5</f>
        <v>0</v>
      </c>
      <c r="W96" s="61" t="n">
        <f aca="false">SUM(T96+Q96,U96+R96,V96+S96)-MIN(T96+Q96,U96+R96,V96+S96)</f>
        <v>0</v>
      </c>
      <c r="X96" s="57"/>
      <c r="Y96" s="57"/>
      <c r="Z96" s="251"/>
      <c r="AA96" s="60"/>
      <c r="AB96" s="60"/>
      <c r="AD96" s="60" t="n">
        <f aca="false">X96/X$2*X$5*AD$5</f>
        <v>0</v>
      </c>
      <c r="AE96" s="60" t="n">
        <f aca="false">Y96/Y$2*Y$5*AE$5</f>
        <v>0</v>
      </c>
      <c r="AF96" s="60" t="n">
        <f aca="false">Z96/Z$2*Z$5*AF$5</f>
        <v>0</v>
      </c>
      <c r="AG96" s="61" t="n">
        <f aca="false">SUM(AD96+AA96,AE96+AB96,AF96+AC96)-MIN(AD96+AA96,AE96+AB96,AF96+AC96)</f>
        <v>0</v>
      </c>
      <c r="AH96" s="57"/>
      <c r="AI96" s="251"/>
      <c r="AJ96" s="235"/>
      <c r="AK96" s="60"/>
      <c r="AL96" s="60"/>
      <c r="AM96" s="212"/>
      <c r="AN96" s="60" t="n">
        <f aca="false">AH96/AH$2*AH$5*AN$5</f>
        <v>0</v>
      </c>
      <c r="AO96" s="60" t="n">
        <f aca="false">AI96/AI$2*AI$5*AO$5</f>
        <v>0</v>
      </c>
      <c r="AP96" s="60" t="n">
        <f aca="false">AJ96/AJ$2*AJ$5*AP$5</f>
        <v>0</v>
      </c>
      <c r="AQ96" s="61" t="n">
        <f aca="false">SUM(AN96+AK96,AO96+AL96,AP96+AM96)-MIN(AN96+AK96,AO96+AL96,AP96+AM96)</f>
        <v>0</v>
      </c>
      <c r="AR96" s="251"/>
      <c r="AS96" s="235"/>
      <c r="AT96" s="142"/>
      <c r="AU96" s="60"/>
      <c r="AV96" s="77"/>
      <c r="AW96" s="217"/>
      <c r="AX96" s="60" t="n">
        <f aca="false">AR96/AR$2*AR$5*AX$5</f>
        <v>0</v>
      </c>
      <c r="AY96" s="60" t="n">
        <f aca="false">AS96/AS$2*AS$5*AY$5</f>
        <v>0</v>
      </c>
      <c r="AZ96" s="60" t="n">
        <f aca="false">AT96/AT$2*AT$5*AZ$5</f>
        <v>0</v>
      </c>
      <c r="BA96" s="61" t="n">
        <f aca="false">SUM(AX96+AU96,AY96+AV96,AZ96+AW96)-MIN(AX96+AU96,AY96+AV96,AZ96+AW96)</f>
        <v>0</v>
      </c>
      <c r="BB96" s="251"/>
      <c r="BC96" s="235"/>
      <c r="BD96" s="247"/>
      <c r="BE96" s="60"/>
      <c r="BF96" s="77"/>
      <c r="BG96" s="217"/>
      <c r="BH96" s="60" t="n">
        <f aca="false">BB96/BB$2*BB$5*BH$5</f>
        <v>0</v>
      </c>
      <c r="BI96" s="60" t="n">
        <f aca="false">BC96/BC$2*BC$5*BI$5</f>
        <v>0</v>
      </c>
      <c r="BJ96" s="60" t="n">
        <f aca="false">BD96/BD$2*BD$5*BJ$5</f>
        <v>0</v>
      </c>
      <c r="BK96" s="61" t="n">
        <f aca="false">SUM(BH96+BE96,BI96+BF96,BJ96+BG96)-MIN(BH96+BE96,BI96+BF96,BJ96+BG96)</f>
        <v>0</v>
      </c>
      <c r="BL96" s="235"/>
      <c r="BM96" s="156"/>
      <c r="BN96" s="203"/>
      <c r="BO96" s="125"/>
      <c r="BQ96" s="125"/>
      <c r="BR96" s="60" t="n">
        <f aca="false">BL96/BL$2*BL$5*BR$5</f>
        <v>0</v>
      </c>
      <c r="BS96" s="60" t="n">
        <f aca="false">BM96/BM$2*BM$5*BS$5</f>
        <v>0</v>
      </c>
      <c r="BT96" s="60" t="n">
        <f aca="false">BN96/BN$2*BN$5*BT$5</f>
        <v>0</v>
      </c>
      <c r="BU96" s="61" t="n">
        <f aca="false">SUM(BR96+BO96,BS96+BP96,BT96+BQ96)-MIN(BR96+BO96,BS96+BP96,BT96+BQ96)</f>
        <v>0</v>
      </c>
    </row>
    <row r="97" customFormat="false" ht="12.9" hidden="false" customHeight="true" outlineLevel="0" collapsed="false">
      <c r="A97" s="52" t="n">
        <v>90</v>
      </c>
      <c r="B97" s="57"/>
      <c r="C97" s="57"/>
      <c r="D97" s="57"/>
      <c r="E97" s="57"/>
      <c r="F97" s="57"/>
      <c r="G97" s="60"/>
      <c r="H97" s="60"/>
      <c r="I97" s="60"/>
      <c r="J97" s="60" t="n">
        <f aca="false">D97/D$2*D$5*J$5</f>
        <v>0</v>
      </c>
      <c r="K97" s="60" t="n">
        <f aca="false">E97/E$2*E$5*K$5</f>
        <v>0</v>
      </c>
      <c r="L97" s="60" t="n">
        <f aca="false">F97/F$2*F$5*L$5</f>
        <v>0</v>
      </c>
      <c r="M97" s="61" t="n">
        <f aca="false">SUM(J97+G97,K97+H97,L97+I97)-MIN(J97+G97,K97+H97,L97+I97)</f>
        <v>0</v>
      </c>
      <c r="N97" s="152"/>
      <c r="O97" s="57"/>
      <c r="P97" s="57"/>
      <c r="Q97" s="60"/>
      <c r="R97" s="60"/>
      <c r="S97" s="60"/>
      <c r="T97" s="60" t="n">
        <f aca="false">N97/N$2*N$5*T$5</f>
        <v>0</v>
      </c>
      <c r="U97" s="60" t="n">
        <f aca="false">O97/O$2*O$5*U$5</f>
        <v>0</v>
      </c>
      <c r="V97" s="60" t="n">
        <f aca="false">P97/P$2*P$5*V$5</f>
        <v>0</v>
      </c>
      <c r="W97" s="61" t="n">
        <f aca="false">SUM(T97+Q97,U97+R97,V97+S97)-MIN(T97+Q97,U97+R97,V97+S97)</f>
        <v>0</v>
      </c>
      <c r="X97" s="57"/>
      <c r="Y97" s="57"/>
      <c r="Z97" s="251"/>
      <c r="AA97" s="60"/>
      <c r="AB97" s="60"/>
      <c r="AD97" s="60" t="n">
        <f aca="false">X97/X$2*X$5*AD$5</f>
        <v>0</v>
      </c>
      <c r="AE97" s="60" t="n">
        <f aca="false">Y97/Y$2*Y$5*AE$5</f>
        <v>0</v>
      </c>
      <c r="AF97" s="60" t="n">
        <f aca="false">Z97/Z$2*Z$5*AF$5</f>
        <v>0</v>
      </c>
      <c r="AG97" s="61" t="n">
        <f aca="false">SUM(AD97+AA97,AE97+AB97,AF97+AC97)-MIN(AD97+AA97,AE97+AB97,AF97+AC97)</f>
        <v>0</v>
      </c>
      <c r="AH97" s="57"/>
      <c r="AI97" s="251"/>
      <c r="AJ97" s="235"/>
      <c r="AK97" s="60"/>
      <c r="AL97" s="60"/>
      <c r="AM97" s="212"/>
      <c r="AN97" s="60" t="n">
        <f aca="false">AH97/AH$2*AH$5*AN$5</f>
        <v>0</v>
      </c>
      <c r="AO97" s="60" t="n">
        <f aca="false">AI97/AI$2*AI$5*AO$5</f>
        <v>0</v>
      </c>
      <c r="AP97" s="60" t="n">
        <f aca="false">AJ97/AJ$2*AJ$5*AP$5</f>
        <v>0</v>
      </c>
      <c r="AQ97" s="61" t="n">
        <f aca="false">SUM(AN97+AK97,AO97+AL97,AP97+AM97)-MIN(AN97+AK97,AO97+AL97,AP97+AM97)</f>
        <v>0</v>
      </c>
      <c r="AR97" s="251"/>
      <c r="AS97" s="235"/>
      <c r="AT97" s="142"/>
      <c r="AU97" s="60"/>
      <c r="AV97" s="77"/>
      <c r="AW97" s="217"/>
      <c r="AX97" s="60" t="n">
        <f aca="false">AR97/AR$2*AR$5*AX$5</f>
        <v>0</v>
      </c>
      <c r="AY97" s="60" t="n">
        <f aca="false">AS97/AS$2*AS$5*AY$5</f>
        <v>0</v>
      </c>
      <c r="AZ97" s="60" t="n">
        <f aca="false">AT97/AT$2*AT$5*AZ$5</f>
        <v>0</v>
      </c>
      <c r="BA97" s="61" t="n">
        <f aca="false">SUM(AX97+AU97,AY97+AV97,AZ97+AW97)-MIN(AX97+AU97,AY97+AV97,AZ97+AW97)</f>
        <v>0</v>
      </c>
      <c r="BB97" s="251"/>
      <c r="BC97" s="235"/>
      <c r="BD97" s="247"/>
      <c r="BE97" s="60"/>
      <c r="BF97" s="77"/>
      <c r="BG97" s="217"/>
      <c r="BH97" s="60" t="n">
        <f aca="false">BB97/BB$2*BB$5*BH$5</f>
        <v>0</v>
      </c>
      <c r="BI97" s="60" t="n">
        <f aca="false">BC97/BC$2*BC$5*BI$5</f>
        <v>0</v>
      </c>
      <c r="BJ97" s="60" t="n">
        <f aca="false">BD97/BD$2*BD$5*BJ$5</f>
        <v>0</v>
      </c>
      <c r="BK97" s="61" t="n">
        <f aca="false">SUM(BH97+BE97,BI97+BF97,BJ97+BG97)-MIN(BH97+BE97,BI97+BF97,BJ97+BG97)</f>
        <v>0</v>
      </c>
      <c r="BL97" s="235"/>
      <c r="BM97" s="156"/>
      <c r="BN97" s="203"/>
      <c r="BO97" s="125"/>
      <c r="BQ97" s="125"/>
      <c r="BR97" s="60" t="n">
        <f aca="false">BL97/BL$2*BL$5*BR$5</f>
        <v>0</v>
      </c>
      <c r="BS97" s="60" t="n">
        <f aca="false">BM97/BM$2*BM$5*BS$5</f>
        <v>0</v>
      </c>
      <c r="BT97" s="60" t="n">
        <f aca="false">BN97/BN$2*BN$5*BT$5</f>
        <v>0</v>
      </c>
      <c r="BU97" s="61" t="n">
        <f aca="false">SUM(BR97+BO97,BS97+BP97,BT97+BQ97)-MIN(BR97+BO97,BS97+BP97,BT97+BQ97)</f>
        <v>0</v>
      </c>
    </row>
    <row r="98" customFormat="false" ht="12.9" hidden="false" customHeight="true" outlineLevel="0" collapsed="false">
      <c r="A98" s="52" t="n">
        <v>91</v>
      </c>
      <c r="B98" s="57"/>
      <c r="C98" s="57"/>
      <c r="D98" s="57"/>
      <c r="E98" s="57"/>
      <c r="F98" s="57"/>
      <c r="G98" s="60"/>
      <c r="H98" s="60"/>
      <c r="I98" s="60"/>
      <c r="J98" s="60" t="n">
        <f aca="false">D98/D$2*D$5*J$5</f>
        <v>0</v>
      </c>
      <c r="K98" s="60" t="n">
        <f aca="false">E98/E$2*E$5*K$5</f>
        <v>0</v>
      </c>
      <c r="L98" s="60" t="n">
        <f aca="false">F98/F$2*F$5*L$5</f>
        <v>0</v>
      </c>
      <c r="M98" s="61" t="n">
        <f aca="false">SUM(J98+G98,K98+H98,L98+I98)-MIN(J98+G98,K98+H98,L98+I98)</f>
        <v>0</v>
      </c>
      <c r="N98" s="152"/>
      <c r="O98" s="57"/>
      <c r="P98" s="57"/>
      <c r="Q98" s="60"/>
      <c r="R98" s="60"/>
      <c r="S98" s="60"/>
      <c r="T98" s="60" t="n">
        <f aca="false">N98/N$2*N$5*T$5</f>
        <v>0</v>
      </c>
      <c r="U98" s="60" t="n">
        <f aca="false">O98/O$2*O$5*U$5</f>
        <v>0</v>
      </c>
      <c r="V98" s="60" t="n">
        <f aca="false">P98/P$2*P$5*V$5</f>
        <v>0</v>
      </c>
      <c r="W98" s="61" t="n">
        <f aca="false">SUM(T98+Q98,U98+R98,V98+S98)-MIN(T98+Q98,U98+R98,V98+S98)</f>
        <v>0</v>
      </c>
      <c r="X98" s="57"/>
      <c r="Y98" s="57"/>
      <c r="Z98" s="251"/>
      <c r="AA98" s="60"/>
      <c r="AB98" s="60"/>
      <c r="AD98" s="60" t="n">
        <f aca="false">X98/X$2*X$5*AD$5</f>
        <v>0</v>
      </c>
      <c r="AE98" s="60" t="n">
        <f aca="false">Y98/Y$2*Y$5*AE$5</f>
        <v>0</v>
      </c>
      <c r="AF98" s="60" t="n">
        <f aca="false">Z98/Z$2*Z$5*AF$5</f>
        <v>0</v>
      </c>
      <c r="AG98" s="61" t="n">
        <f aca="false">SUM(AD98+AA98,AE98+AB98,AF98+AC98)-MIN(AD98+AA98,AE98+AB98,AF98+AC98)</f>
        <v>0</v>
      </c>
      <c r="AH98" s="57"/>
      <c r="AI98" s="251"/>
      <c r="AJ98" s="235"/>
      <c r="AK98" s="60"/>
      <c r="AL98" s="60"/>
      <c r="AM98" s="212"/>
      <c r="AN98" s="60" t="n">
        <f aca="false">AH98/AH$2*AH$5*AN$5</f>
        <v>0</v>
      </c>
      <c r="AO98" s="60" t="n">
        <f aca="false">AI98/AI$2*AI$5*AO$5</f>
        <v>0</v>
      </c>
      <c r="AP98" s="60" t="n">
        <f aca="false">AJ98/AJ$2*AJ$5*AP$5</f>
        <v>0</v>
      </c>
      <c r="AQ98" s="61" t="n">
        <f aca="false">SUM(AN98+AK98,AO98+AL98,AP98+AM98)-MIN(AN98+AK98,AO98+AL98,AP98+AM98)</f>
        <v>0</v>
      </c>
      <c r="AR98" s="251"/>
      <c r="AS98" s="235"/>
      <c r="AT98" s="142"/>
      <c r="AU98" s="60"/>
      <c r="AV98" s="77"/>
      <c r="AW98" s="217"/>
      <c r="AX98" s="60" t="n">
        <f aca="false">AR98/AR$2*AR$5*AX$5</f>
        <v>0</v>
      </c>
      <c r="AY98" s="60" t="n">
        <f aca="false">AS98/AS$2*AS$5*AY$5</f>
        <v>0</v>
      </c>
      <c r="AZ98" s="60" t="n">
        <f aca="false">AT98/AT$2*AT$5*AZ$5</f>
        <v>0</v>
      </c>
      <c r="BA98" s="61" t="n">
        <f aca="false">SUM(AX98+AU98,AY98+AV98,AZ98+AW98)-MIN(AX98+AU98,AY98+AV98,AZ98+AW98)</f>
        <v>0</v>
      </c>
      <c r="BB98" s="251"/>
      <c r="BC98" s="235"/>
      <c r="BD98" s="247"/>
      <c r="BE98" s="60"/>
      <c r="BF98" s="77"/>
      <c r="BG98" s="217"/>
      <c r="BH98" s="60" t="n">
        <f aca="false">BB98/BB$2*BB$5*BH$5</f>
        <v>0</v>
      </c>
      <c r="BI98" s="60" t="n">
        <f aca="false">BC98/BC$2*BC$5*BI$5</f>
        <v>0</v>
      </c>
      <c r="BJ98" s="60" t="n">
        <f aca="false">BD98/BD$2*BD$5*BJ$5</f>
        <v>0</v>
      </c>
      <c r="BK98" s="61" t="n">
        <f aca="false">SUM(BH98+BE98,BI98+BF98,BJ98+BG98)-MIN(BH98+BE98,BI98+BF98,BJ98+BG98)</f>
        <v>0</v>
      </c>
      <c r="BL98" s="235"/>
      <c r="BM98" s="156"/>
      <c r="BN98" s="203"/>
      <c r="BO98" s="125"/>
      <c r="BQ98" s="125"/>
      <c r="BR98" s="60" t="n">
        <f aca="false">BL98/BL$2*BL$5*BR$5</f>
        <v>0</v>
      </c>
      <c r="BS98" s="60" t="n">
        <f aca="false">BM98/BM$2*BM$5*BS$5</f>
        <v>0</v>
      </c>
      <c r="BT98" s="60" t="n">
        <f aca="false">BN98/BN$2*BN$5*BT$5</f>
        <v>0</v>
      </c>
      <c r="BU98" s="61" t="n">
        <f aca="false">SUM(BR98+BO98,BS98+BP98,BT98+BQ98)-MIN(BR98+BO98,BS98+BP98,BT98+BQ98)</f>
        <v>0</v>
      </c>
    </row>
    <row r="99" customFormat="false" ht="12.9" hidden="false" customHeight="true" outlineLevel="0" collapsed="false">
      <c r="A99" s="52" t="n">
        <v>92</v>
      </c>
      <c r="B99" s="57"/>
      <c r="C99" s="57"/>
      <c r="D99" s="57"/>
      <c r="E99" s="57"/>
      <c r="F99" s="57"/>
      <c r="G99" s="60"/>
      <c r="H99" s="60"/>
      <c r="I99" s="60"/>
      <c r="J99" s="60" t="n">
        <f aca="false">D99/D$2*D$5*J$5</f>
        <v>0</v>
      </c>
      <c r="K99" s="60" t="n">
        <f aca="false">E99/E$2*E$5*K$5</f>
        <v>0</v>
      </c>
      <c r="L99" s="60" t="n">
        <f aca="false">F99/F$2*F$5*L$5</f>
        <v>0</v>
      </c>
      <c r="M99" s="61" t="n">
        <f aca="false">SUM(J99+G99,K99+H99,L99+I99)-MIN(J99+G99,K99+H99,L99+I99)</f>
        <v>0</v>
      </c>
      <c r="N99" s="152"/>
      <c r="O99" s="57"/>
      <c r="P99" s="57"/>
      <c r="Q99" s="60"/>
      <c r="R99" s="60"/>
      <c r="S99" s="60"/>
      <c r="T99" s="60" t="n">
        <f aca="false">N99/N$2*N$5*T$5</f>
        <v>0</v>
      </c>
      <c r="U99" s="60" t="n">
        <f aca="false">O99/O$2*O$5*U$5</f>
        <v>0</v>
      </c>
      <c r="V99" s="60" t="n">
        <f aca="false">P99/P$2*P$5*V$5</f>
        <v>0</v>
      </c>
      <c r="W99" s="61" t="n">
        <f aca="false">SUM(T99+Q99,U99+R99,V99+S99)-MIN(T99+Q99,U99+R99,V99+S99)</f>
        <v>0</v>
      </c>
      <c r="X99" s="57"/>
      <c r="Y99" s="57"/>
      <c r="Z99" s="251"/>
      <c r="AA99" s="60"/>
      <c r="AB99" s="60"/>
      <c r="AD99" s="60" t="n">
        <f aca="false">X99/X$2*X$5*AD$5</f>
        <v>0</v>
      </c>
      <c r="AE99" s="60" t="n">
        <f aca="false">Y99/Y$2*Y$5*AE$5</f>
        <v>0</v>
      </c>
      <c r="AF99" s="60" t="n">
        <f aca="false">Z99/Z$2*Z$5*AF$5</f>
        <v>0</v>
      </c>
      <c r="AG99" s="61" t="n">
        <f aca="false">SUM(AD99+AA99,AE99+AB99,AF99+AC99)-MIN(AD99+AA99,AE99+AB99,AF99+AC99)</f>
        <v>0</v>
      </c>
      <c r="AH99" s="57"/>
      <c r="AI99" s="251"/>
      <c r="AJ99" s="235"/>
      <c r="AK99" s="60"/>
      <c r="AL99" s="60"/>
      <c r="AM99" s="212"/>
      <c r="AN99" s="60" t="n">
        <f aca="false">AH99/AH$2*AH$5*AN$5</f>
        <v>0</v>
      </c>
      <c r="AO99" s="60" t="n">
        <f aca="false">AI99/AI$2*AI$5*AO$5</f>
        <v>0</v>
      </c>
      <c r="AP99" s="60" t="n">
        <f aca="false">AJ99/AJ$2*AJ$5*AP$5</f>
        <v>0</v>
      </c>
      <c r="AQ99" s="61" t="n">
        <f aca="false">SUM(AN99+AK99,AO99+AL99,AP99+AM99)-MIN(AN99+AK99,AO99+AL99,AP99+AM99)</f>
        <v>0</v>
      </c>
      <c r="AR99" s="251"/>
      <c r="AS99" s="235"/>
      <c r="AT99" s="142"/>
      <c r="AU99" s="60"/>
      <c r="AV99" s="77"/>
      <c r="AW99" s="217"/>
      <c r="AX99" s="60" t="n">
        <f aca="false">AR99/AR$2*AR$5*AX$5</f>
        <v>0</v>
      </c>
      <c r="AY99" s="60" t="n">
        <f aca="false">AS99/AS$2*AS$5*AY$5</f>
        <v>0</v>
      </c>
      <c r="AZ99" s="60" t="n">
        <f aca="false">AT99/AT$2*AT$5*AZ$5</f>
        <v>0</v>
      </c>
      <c r="BA99" s="61" t="n">
        <f aca="false">SUM(AX99+AU99,AY99+AV99,AZ99+AW99)-MIN(AX99+AU99,AY99+AV99,AZ99+AW99)</f>
        <v>0</v>
      </c>
      <c r="BB99" s="251"/>
      <c r="BC99" s="235"/>
      <c r="BD99" s="247"/>
      <c r="BE99" s="60"/>
      <c r="BF99" s="77"/>
      <c r="BG99" s="217"/>
      <c r="BH99" s="60" t="n">
        <f aca="false">BB99/BB$2*BB$5*BH$5</f>
        <v>0</v>
      </c>
      <c r="BI99" s="60" t="n">
        <f aca="false">BC99/BC$2*BC$5*BI$5</f>
        <v>0</v>
      </c>
      <c r="BJ99" s="60" t="n">
        <f aca="false">BD99/BD$2*BD$5*BJ$5</f>
        <v>0</v>
      </c>
      <c r="BK99" s="61" t="n">
        <f aca="false">SUM(BH99+BE99,BI99+BF99,BJ99+BG99)-MIN(BH99+BE99,BI99+BF99,BJ99+BG99)</f>
        <v>0</v>
      </c>
      <c r="BL99" s="235"/>
      <c r="BM99" s="156"/>
      <c r="BN99" s="203"/>
      <c r="BO99" s="125"/>
      <c r="BQ99" s="125"/>
      <c r="BR99" s="60" t="n">
        <f aca="false">BL99/BL$2*BL$5*BR$5</f>
        <v>0</v>
      </c>
      <c r="BS99" s="60" t="n">
        <f aca="false">BM99/BM$2*BM$5*BS$5</f>
        <v>0</v>
      </c>
      <c r="BT99" s="60" t="n">
        <f aca="false">BN99/BN$2*BN$5*BT$5</f>
        <v>0</v>
      </c>
      <c r="BU99" s="61" t="n">
        <f aca="false">SUM(BR99+BO99,BS99+BP99,BT99+BQ99)-MIN(BR99+BO99,BS99+BP99,BT99+BQ99)</f>
        <v>0</v>
      </c>
    </row>
    <row r="100" customFormat="false" ht="12.9" hidden="false" customHeight="true" outlineLevel="0" collapsed="false">
      <c r="A100" s="52" t="n">
        <v>93</v>
      </c>
      <c r="B100" s="57"/>
      <c r="C100" s="57"/>
      <c r="D100" s="57"/>
      <c r="E100" s="57"/>
      <c r="F100" s="57"/>
      <c r="G100" s="60"/>
      <c r="H100" s="60"/>
      <c r="I100" s="60"/>
      <c r="J100" s="60" t="n">
        <f aca="false">D100/D$2*D$5*J$5</f>
        <v>0</v>
      </c>
      <c r="K100" s="60" t="n">
        <f aca="false">E100/E$2*E$5*K$5</f>
        <v>0</v>
      </c>
      <c r="L100" s="60" t="n">
        <f aca="false">F100/F$2*F$5*L$5</f>
        <v>0</v>
      </c>
      <c r="M100" s="61" t="n">
        <f aca="false">SUM(J100+G100,K100+H100,L100+I100)-MIN(J100+G100,K100+H100,L100+I100)</f>
        <v>0</v>
      </c>
      <c r="N100" s="152"/>
      <c r="O100" s="57"/>
      <c r="P100" s="57"/>
      <c r="Q100" s="60"/>
      <c r="R100" s="60"/>
      <c r="S100" s="60"/>
      <c r="T100" s="60" t="n">
        <f aca="false">N100/N$2*N$5*T$5</f>
        <v>0</v>
      </c>
      <c r="U100" s="60" t="n">
        <f aca="false">O100/O$2*O$5*U$5</f>
        <v>0</v>
      </c>
      <c r="V100" s="60" t="n">
        <f aca="false">P100/P$2*P$5*V$5</f>
        <v>0</v>
      </c>
      <c r="W100" s="61" t="n">
        <f aca="false">SUM(T100+Q100,U100+R100,V100+S100)-MIN(T100+Q100,U100+R100,V100+S100)</f>
        <v>0</v>
      </c>
      <c r="X100" s="57"/>
      <c r="Y100" s="57"/>
      <c r="Z100" s="238"/>
      <c r="AA100" s="60"/>
      <c r="AB100" s="60"/>
      <c r="AD100" s="60" t="n">
        <f aca="false">X100/X$2*X$5*AD$5</f>
        <v>0</v>
      </c>
      <c r="AE100" s="60" t="n">
        <f aca="false">Y100/Y$2*Y$5*AE$5</f>
        <v>0</v>
      </c>
      <c r="AF100" s="60" t="n">
        <f aca="false">Z100/Z$2*Z$5*AF$5</f>
        <v>0</v>
      </c>
      <c r="AG100" s="61" t="n">
        <f aca="false">SUM(AD100+AA100,AE100+AB100,AF100+AC100)-MIN(AD100+AA100,AE100+AB100,AF100+AC100)</f>
        <v>0</v>
      </c>
      <c r="AH100" s="57"/>
      <c r="AI100" s="238"/>
      <c r="AJ100" s="235"/>
      <c r="AK100" s="60"/>
      <c r="AL100" s="60"/>
      <c r="AM100" s="212"/>
      <c r="AN100" s="60" t="n">
        <f aca="false">AH100/AH$2*AH$5*AN$5</f>
        <v>0</v>
      </c>
      <c r="AO100" s="60" t="n">
        <f aca="false">AI100/AI$2*AI$5*AO$5</f>
        <v>0</v>
      </c>
      <c r="AP100" s="60" t="n">
        <f aca="false">AJ100/AJ$2*AJ$5*AP$5</f>
        <v>0</v>
      </c>
      <c r="AQ100" s="61" t="n">
        <f aca="false">SUM(AN100+AK100,AO100+AL100,AP100+AM100)-MIN(AN100+AK100,AO100+AL100,AP100+AM100)</f>
        <v>0</v>
      </c>
      <c r="AR100" s="238"/>
      <c r="AS100" s="235"/>
      <c r="AT100" s="142"/>
      <c r="AU100" s="60"/>
      <c r="AV100" s="77"/>
      <c r="AW100" s="217"/>
      <c r="AX100" s="60" t="n">
        <f aca="false">AR100/AR$2*AR$5*AX$5</f>
        <v>0</v>
      </c>
      <c r="AY100" s="60" t="n">
        <f aca="false">AS100/AS$2*AS$5*AY$5</f>
        <v>0</v>
      </c>
      <c r="AZ100" s="60" t="n">
        <f aca="false">AT100/AT$2*AT$5*AZ$5</f>
        <v>0</v>
      </c>
      <c r="BA100" s="61" t="n">
        <f aca="false">SUM(AX100+AU100,AY100+AV100,AZ100+AW100)-MIN(AX100+AU100,AY100+AV100,AZ100+AW100)</f>
        <v>0</v>
      </c>
      <c r="BB100" s="238"/>
      <c r="BC100" s="235"/>
      <c r="BD100" s="247"/>
      <c r="BE100" s="60"/>
      <c r="BF100" s="77"/>
      <c r="BG100" s="217"/>
      <c r="BH100" s="60" t="n">
        <f aca="false">BB100/BB$2*BB$5*BH$5</f>
        <v>0</v>
      </c>
      <c r="BI100" s="60" t="n">
        <f aca="false">BC100/BC$2*BC$5*BI$5</f>
        <v>0</v>
      </c>
      <c r="BJ100" s="60" t="n">
        <f aca="false">BD100/BD$2*BD$5*BJ$5</f>
        <v>0</v>
      </c>
      <c r="BK100" s="61" t="n">
        <f aca="false">SUM(BH100+BE100,BI100+BF100,BJ100+BG100)-MIN(BH100+BE100,BI100+BF100,BJ100+BG100)</f>
        <v>0</v>
      </c>
      <c r="BL100" s="235"/>
      <c r="BM100" s="156"/>
      <c r="BN100" s="203"/>
      <c r="BO100" s="125"/>
      <c r="BQ100" s="125"/>
      <c r="BR100" s="60" t="n">
        <f aca="false">BL100/BL$2*BL$5*BR$5</f>
        <v>0</v>
      </c>
      <c r="BS100" s="60" t="n">
        <f aca="false">BM100/BM$2*BM$5*BS$5</f>
        <v>0</v>
      </c>
      <c r="BT100" s="60" t="n">
        <f aca="false">BN100/BN$2*BN$5*BT$5</f>
        <v>0</v>
      </c>
      <c r="BU100" s="61" t="n">
        <f aca="false">SUM(BR100+BO100,BS100+BP100,BT100+BQ100)-MIN(BR100+BO100,BS100+BP100,BT100+BQ100)</f>
        <v>0</v>
      </c>
    </row>
    <row r="101" customFormat="false" ht="12.9" hidden="false" customHeight="true" outlineLevel="0" collapsed="false">
      <c r="A101" s="52" t="n">
        <v>94</v>
      </c>
      <c r="B101" s="57"/>
      <c r="C101" s="57"/>
      <c r="D101" s="57"/>
      <c r="E101" s="57"/>
      <c r="F101" s="57"/>
      <c r="G101" s="60"/>
      <c r="H101" s="60"/>
      <c r="I101" s="60"/>
      <c r="J101" s="60" t="n">
        <f aca="false">D101/D$2*D$5*J$5</f>
        <v>0</v>
      </c>
      <c r="K101" s="60" t="n">
        <f aca="false">E101/E$2*E$5*K$5</f>
        <v>0</v>
      </c>
      <c r="L101" s="60" t="n">
        <f aca="false">F101/F$2*F$5*L$5</f>
        <v>0</v>
      </c>
      <c r="M101" s="61" t="n">
        <f aca="false">SUM(J101+G101,K101+H101,L101+I101)-MIN(J101+G101,K101+H101,L101+I101)</f>
        <v>0</v>
      </c>
      <c r="N101" s="152"/>
      <c r="O101" s="57"/>
      <c r="P101" s="57"/>
      <c r="Q101" s="60"/>
      <c r="R101" s="60"/>
      <c r="S101" s="60"/>
      <c r="T101" s="60" t="n">
        <f aca="false">N101/N$2*N$5*T$5</f>
        <v>0</v>
      </c>
      <c r="U101" s="60" t="n">
        <f aca="false">O101/O$2*O$5*U$5</f>
        <v>0</v>
      </c>
      <c r="V101" s="60" t="n">
        <f aca="false">P101/P$2*P$5*V$5</f>
        <v>0</v>
      </c>
      <c r="W101" s="61" t="n">
        <f aca="false">SUM(T101+Q101,U101+R101,V101+S101)-MIN(T101+Q101,U101+R101,V101+S101)</f>
        <v>0</v>
      </c>
      <c r="X101" s="57"/>
      <c r="Y101" s="57"/>
      <c r="Z101" s="238"/>
      <c r="AA101" s="60"/>
      <c r="AB101" s="60"/>
      <c r="AD101" s="60" t="n">
        <f aca="false">X101/X$2*X$5*AD$5</f>
        <v>0</v>
      </c>
      <c r="AE101" s="60" t="n">
        <f aca="false">Y101/Y$2*Y$5*AE$5</f>
        <v>0</v>
      </c>
      <c r="AF101" s="60" t="n">
        <f aca="false">Z101/Z$2*Z$5*AF$5</f>
        <v>0</v>
      </c>
      <c r="AG101" s="61" t="n">
        <f aca="false">SUM(AD101+AA101,AE101+AB101,AF101+AC101)-MIN(AD101+AA101,AE101+AB101,AF101+AC101)</f>
        <v>0</v>
      </c>
      <c r="AH101" s="57"/>
      <c r="AI101" s="238"/>
      <c r="AJ101" s="235"/>
      <c r="AK101" s="60"/>
      <c r="AL101" s="60"/>
      <c r="AM101" s="212"/>
      <c r="AN101" s="60" t="n">
        <f aca="false">AH101/AH$2*AH$5*AN$5</f>
        <v>0</v>
      </c>
      <c r="AO101" s="60" t="n">
        <f aca="false">AI101/AI$2*AI$5*AO$5</f>
        <v>0</v>
      </c>
      <c r="AP101" s="60" t="n">
        <f aca="false">AJ101/AJ$2*AJ$5*AP$5</f>
        <v>0</v>
      </c>
      <c r="AQ101" s="61" t="n">
        <f aca="false">SUM(AN101+AK101,AO101+AL101,AP101+AM101)-MIN(AN101+AK101,AO101+AL101,AP101+AM101)</f>
        <v>0</v>
      </c>
      <c r="AR101" s="238"/>
      <c r="AS101" s="235"/>
      <c r="AT101" s="142"/>
      <c r="AU101" s="60"/>
      <c r="AV101" s="77"/>
      <c r="AW101" s="217"/>
      <c r="AX101" s="60" t="n">
        <f aca="false">AR101/AR$2*AR$5*AX$5</f>
        <v>0</v>
      </c>
      <c r="AY101" s="60" t="n">
        <f aca="false">AS101/AS$2*AS$5*AY$5</f>
        <v>0</v>
      </c>
      <c r="AZ101" s="60" t="n">
        <f aca="false">AT101/AT$2*AT$5*AZ$5</f>
        <v>0</v>
      </c>
      <c r="BA101" s="61" t="n">
        <f aca="false">SUM(AX101+AU101,AY101+AV101,AZ101+AW101)-MIN(AX101+AU101,AY101+AV101,AZ101+AW101)</f>
        <v>0</v>
      </c>
      <c r="BB101" s="238"/>
      <c r="BC101" s="235"/>
      <c r="BD101" s="247"/>
      <c r="BE101" s="60"/>
      <c r="BF101" s="77"/>
      <c r="BG101" s="217"/>
      <c r="BH101" s="60" t="n">
        <f aca="false">BB101/BB$2*BB$5*BH$5</f>
        <v>0</v>
      </c>
      <c r="BI101" s="60" t="n">
        <f aca="false">BC101/BC$2*BC$5*BI$5</f>
        <v>0</v>
      </c>
      <c r="BJ101" s="60" t="n">
        <f aca="false">BD101/BD$2*BD$5*BJ$5</f>
        <v>0</v>
      </c>
      <c r="BK101" s="61" t="n">
        <f aca="false">SUM(BH101+BE101,BI101+BF101,BJ101+BG101)-MIN(BH101+BE101,BI101+BF101,BJ101+BG101)</f>
        <v>0</v>
      </c>
      <c r="BL101" s="235"/>
      <c r="BM101" s="156"/>
      <c r="BN101" s="203"/>
      <c r="BO101" s="125"/>
      <c r="BQ101" s="125"/>
      <c r="BR101" s="60" t="n">
        <f aca="false">BL101/BL$2*BL$5*BR$5</f>
        <v>0</v>
      </c>
      <c r="BS101" s="60" t="n">
        <f aca="false">BM101/BM$2*BM$5*BS$5</f>
        <v>0</v>
      </c>
      <c r="BT101" s="60" t="n">
        <f aca="false">BN101/BN$2*BN$5*BT$5</f>
        <v>0</v>
      </c>
      <c r="BU101" s="61" t="n">
        <f aca="false">SUM(BR101+BO101,BS101+BP101,BT101+BQ101)-MIN(BR101+BO101,BS101+BP101,BT101+BQ101)</f>
        <v>0</v>
      </c>
    </row>
    <row r="102" customFormat="false" ht="12.9" hidden="false" customHeight="true" outlineLevel="0" collapsed="false">
      <c r="A102" s="52" t="n">
        <v>95</v>
      </c>
      <c r="B102" s="57"/>
      <c r="C102" s="57"/>
      <c r="D102" s="57"/>
      <c r="E102" s="57"/>
      <c r="F102" s="57"/>
      <c r="G102" s="60"/>
      <c r="H102" s="60"/>
      <c r="I102" s="60"/>
      <c r="J102" s="60" t="n">
        <f aca="false">D102/D$2*D$5*J$5</f>
        <v>0</v>
      </c>
      <c r="K102" s="60" t="n">
        <f aca="false">E102/E$2*E$5*K$5</f>
        <v>0</v>
      </c>
      <c r="L102" s="60" t="n">
        <f aca="false">F102/F$2*F$5*L$5</f>
        <v>0</v>
      </c>
      <c r="M102" s="61" t="n">
        <f aca="false">SUM(J102+G102,K102+H102,L102+I102)-MIN(J102+G102,K102+H102,L102+I102)</f>
        <v>0</v>
      </c>
      <c r="N102" s="152"/>
      <c r="O102" s="57"/>
      <c r="P102" s="57"/>
      <c r="Q102" s="60"/>
      <c r="R102" s="60"/>
      <c r="S102" s="60"/>
      <c r="T102" s="60" t="n">
        <f aca="false">N102/N$2*N$5*T$5</f>
        <v>0</v>
      </c>
      <c r="U102" s="60" t="n">
        <f aca="false">O102/O$2*O$5*U$5</f>
        <v>0</v>
      </c>
      <c r="V102" s="60" t="n">
        <f aca="false">P102/P$2*P$5*V$5</f>
        <v>0</v>
      </c>
      <c r="W102" s="61" t="n">
        <f aca="false">SUM(T102+Q102,U102+R102,V102+S102)-MIN(T102+Q102,U102+R102,V102+S102)</f>
        <v>0</v>
      </c>
      <c r="X102" s="57"/>
      <c r="Y102" s="57"/>
      <c r="Z102" s="238"/>
      <c r="AA102" s="60"/>
      <c r="AB102" s="60"/>
      <c r="AD102" s="60" t="n">
        <f aca="false">X102/X$2*X$5*AD$5</f>
        <v>0</v>
      </c>
      <c r="AE102" s="60" t="n">
        <f aca="false">Y102/Y$2*Y$5*AE$5</f>
        <v>0</v>
      </c>
      <c r="AF102" s="60" t="n">
        <f aca="false">Z102/Z$2*Z$5*AF$5</f>
        <v>0</v>
      </c>
      <c r="AG102" s="61" t="n">
        <f aca="false">SUM(AD102+AA102,AE102+AB102,AF102+AC102)-MIN(AD102+AA102,AE102+AB102,AF102+AC102)</f>
        <v>0</v>
      </c>
      <c r="AH102" s="57"/>
      <c r="AI102" s="238"/>
      <c r="AJ102" s="235"/>
      <c r="AK102" s="60"/>
      <c r="AL102" s="60"/>
      <c r="AM102" s="212"/>
      <c r="AN102" s="60" t="n">
        <f aca="false">AH102/AH$2*AH$5*AN$5</f>
        <v>0</v>
      </c>
      <c r="AO102" s="60" t="n">
        <f aca="false">AI102/AI$2*AI$5*AO$5</f>
        <v>0</v>
      </c>
      <c r="AP102" s="60" t="n">
        <f aca="false">AJ102/AJ$2*AJ$5*AP$5</f>
        <v>0</v>
      </c>
      <c r="AQ102" s="61" t="n">
        <f aca="false">SUM(AN102+AK102,AO102+AL102,AP102+AM102)-MIN(AN102+AK102,AO102+AL102,AP102+AM102)</f>
        <v>0</v>
      </c>
      <c r="AR102" s="238"/>
      <c r="AS102" s="235"/>
      <c r="AT102" s="142"/>
      <c r="AU102" s="60"/>
      <c r="AV102" s="77"/>
      <c r="AW102" s="217"/>
      <c r="AX102" s="60" t="n">
        <f aca="false">AR102/AR$2*AR$5*AX$5</f>
        <v>0</v>
      </c>
      <c r="AY102" s="60" t="n">
        <f aca="false">AS102/AS$2*AS$5*AY$5</f>
        <v>0</v>
      </c>
      <c r="AZ102" s="60" t="n">
        <f aca="false">AT102/AT$2*AT$5*AZ$5</f>
        <v>0</v>
      </c>
      <c r="BA102" s="61" t="n">
        <f aca="false">SUM(AX102+AU102,AY102+AV102,AZ102+AW102)-MIN(AX102+AU102,AY102+AV102,AZ102+AW102)</f>
        <v>0</v>
      </c>
      <c r="BB102" s="238"/>
      <c r="BC102" s="235"/>
      <c r="BD102" s="247"/>
      <c r="BE102" s="60"/>
      <c r="BF102" s="77"/>
      <c r="BG102" s="217"/>
      <c r="BH102" s="60" t="n">
        <f aca="false">BB102/BB$2*BB$5*BH$5</f>
        <v>0</v>
      </c>
      <c r="BI102" s="60" t="n">
        <f aca="false">BC102/BC$2*BC$5*BI$5</f>
        <v>0</v>
      </c>
      <c r="BJ102" s="60" t="n">
        <f aca="false">BD102/BD$2*BD$5*BJ$5</f>
        <v>0</v>
      </c>
      <c r="BK102" s="61" t="n">
        <f aca="false">SUM(BH102+BE102,BI102+BF102,BJ102+BG102)-MIN(BH102+BE102,BI102+BF102,BJ102+BG102)</f>
        <v>0</v>
      </c>
      <c r="BL102" s="235"/>
      <c r="BM102" s="156"/>
      <c r="BN102" s="203"/>
      <c r="BO102" s="125"/>
      <c r="BQ102" s="125"/>
      <c r="BR102" s="60" t="n">
        <f aca="false">BL102/BL$2*BL$5*BR$5</f>
        <v>0</v>
      </c>
      <c r="BS102" s="60" t="n">
        <f aca="false">BM102/BM$2*BM$5*BS$5</f>
        <v>0</v>
      </c>
      <c r="BT102" s="60" t="n">
        <f aca="false">BN102/BN$2*BN$5*BT$5</f>
        <v>0</v>
      </c>
      <c r="BU102" s="61" t="n">
        <f aca="false">SUM(BR102+BO102,BS102+BP102,BT102+BQ102)-MIN(BR102+BO102,BS102+BP102,BT102+BQ102)</f>
        <v>0</v>
      </c>
    </row>
    <row r="103" customFormat="false" ht="12.9" hidden="false" customHeight="true" outlineLevel="0" collapsed="false">
      <c r="A103" s="52" t="n">
        <v>96</v>
      </c>
      <c r="B103" s="57"/>
      <c r="C103" s="57"/>
      <c r="D103" s="57"/>
      <c r="E103" s="57"/>
      <c r="F103" s="57"/>
      <c r="G103" s="60"/>
      <c r="H103" s="60"/>
      <c r="I103" s="60"/>
      <c r="J103" s="60" t="n">
        <f aca="false">D103/D$2*D$5*J$5</f>
        <v>0</v>
      </c>
      <c r="K103" s="60" t="n">
        <f aca="false">E103/E$2*E$5*K$5</f>
        <v>0</v>
      </c>
      <c r="L103" s="60" t="n">
        <f aca="false">F103/F$2*F$5*L$5</f>
        <v>0</v>
      </c>
      <c r="M103" s="61" t="n">
        <f aca="false">SUM(J103+G103,K103+H103,L103+I103)-MIN(J103+G103,K103+H103,L103+I103)</f>
        <v>0</v>
      </c>
      <c r="N103" s="152"/>
      <c r="O103" s="57"/>
      <c r="P103" s="57"/>
      <c r="Q103" s="60"/>
      <c r="R103" s="60"/>
      <c r="S103" s="60"/>
      <c r="T103" s="60" t="n">
        <f aca="false">N103/N$2*N$5*T$5</f>
        <v>0</v>
      </c>
      <c r="U103" s="60" t="n">
        <f aca="false">O103/O$2*O$5*U$5</f>
        <v>0</v>
      </c>
      <c r="V103" s="60" t="n">
        <f aca="false">P103/P$2*P$5*V$5</f>
        <v>0</v>
      </c>
      <c r="W103" s="61" t="n">
        <f aca="false">SUM(T103+Q103,U103+R103,V103+S103)-MIN(T103+Q103,U103+R103,V103+S103)</f>
        <v>0</v>
      </c>
      <c r="X103" s="57"/>
      <c r="Y103" s="57"/>
      <c r="Z103" s="251"/>
      <c r="AA103" s="60"/>
      <c r="AB103" s="60"/>
      <c r="AD103" s="60" t="n">
        <f aca="false">X103/X$2*X$5*AD$5</f>
        <v>0</v>
      </c>
      <c r="AE103" s="60" t="n">
        <f aca="false">Y103/Y$2*Y$5*AE$5</f>
        <v>0</v>
      </c>
      <c r="AF103" s="60" t="n">
        <f aca="false">Z103/Z$2*Z$5*AF$5</f>
        <v>0</v>
      </c>
      <c r="AG103" s="61" t="n">
        <f aca="false">SUM(AD103+AA103,AE103+AB103,AF103+AC103)-MIN(AD103+AA103,AE103+AB103,AF103+AC103)</f>
        <v>0</v>
      </c>
      <c r="AH103" s="57"/>
      <c r="AI103" s="251"/>
      <c r="AJ103" s="235"/>
      <c r="AK103" s="60"/>
      <c r="AL103" s="60"/>
      <c r="AM103" s="212"/>
      <c r="AN103" s="60" t="n">
        <f aca="false">AH103/AH$2*AH$5*AN$5</f>
        <v>0</v>
      </c>
      <c r="AO103" s="60" t="n">
        <f aca="false">AI103/AI$2*AI$5*AO$5</f>
        <v>0</v>
      </c>
      <c r="AP103" s="60" t="n">
        <f aca="false">AJ103/AJ$2*AJ$5*AP$5</f>
        <v>0</v>
      </c>
      <c r="AQ103" s="61" t="n">
        <f aca="false">SUM(AN103+AK103,AO103+AL103,AP103+AM103)-MIN(AN103+AK103,AO103+AL103,AP103+AM103)</f>
        <v>0</v>
      </c>
      <c r="AR103" s="251"/>
      <c r="AS103" s="235"/>
      <c r="AT103" s="142"/>
      <c r="AU103" s="60"/>
      <c r="AV103" s="77"/>
      <c r="AW103" s="217"/>
      <c r="AX103" s="60" t="n">
        <f aca="false">AR103/AR$2*AR$5*AX$5</f>
        <v>0</v>
      </c>
      <c r="AY103" s="60" t="n">
        <f aca="false">AS103/AS$2*AS$5*AY$5</f>
        <v>0</v>
      </c>
      <c r="AZ103" s="60" t="n">
        <f aca="false">AT103/AT$2*AT$5*AZ$5</f>
        <v>0</v>
      </c>
      <c r="BA103" s="61" t="n">
        <f aca="false">SUM(AX103+AU103,AY103+AV103,AZ103+AW103)-MIN(AX103+AU103,AY103+AV103,AZ103+AW103)</f>
        <v>0</v>
      </c>
      <c r="BB103" s="251"/>
      <c r="BC103" s="235"/>
      <c r="BD103" s="247"/>
      <c r="BE103" s="60"/>
      <c r="BF103" s="77"/>
      <c r="BG103" s="217"/>
      <c r="BH103" s="60" t="n">
        <f aca="false">BB103/BB$2*BB$5*BH$5</f>
        <v>0</v>
      </c>
      <c r="BI103" s="60" t="n">
        <f aca="false">BC103/BC$2*BC$5*BI$5</f>
        <v>0</v>
      </c>
      <c r="BJ103" s="60" t="n">
        <f aca="false">BD103/BD$2*BD$5*BJ$5</f>
        <v>0</v>
      </c>
      <c r="BK103" s="61" t="n">
        <f aca="false">SUM(BH103+BE103,BI103+BF103,BJ103+BG103)-MIN(BH103+BE103,BI103+BF103,BJ103+BG103)</f>
        <v>0</v>
      </c>
      <c r="BL103" s="235"/>
      <c r="BM103" s="156"/>
      <c r="BN103" s="203"/>
      <c r="BO103" s="125"/>
      <c r="BQ103" s="125"/>
      <c r="BR103" s="60" t="n">
        <f aca="false">BL103/BL$2*BL$5*BR$5</f>
        <v>0</v>
      </c>
      <c r="BS103" s="60" t="n">
        <f aca="false">BM103/BM$2*BM$5*BS$5</f>
        <v>0</v>
      </c>
      <c r="BT103" s="60" t="n">
        <f aca="false">BN103/BN$2*BN$5*BT$5</f>
        <v>0</v>
      </c>
      <c r="BU103" s="61" t="n">
        <f aca="false">SUM(BR103+BO103,BS103+BP103,BT103+BQ103)-MIN(BR103+BO103,BS103+BP103,BT103+BQ103)</f>
        <v>0</v>
      </c>
    </row>
    <row r="104" customFormat="false" ht="12.9" hidden="false" customHeight="true" outlineLevel="0" collapsed="false">
      <c r="A104" s="52" t="n">
        <v>97</v>
      </c>
      <c r="B104" s="57"/>
      <c r="C104" s="57"/>
      <c r="D104" s="57"/>
      <c r="E104" s="57"/>
      <c r="F104" s="57"/>
      <c r="G104" s="60"/>
      <c r="H104" s="60"/>
      <c r="I104" s="60"/>
      <c r="J104" s="60" t="n">
        <f aca="false">D104/D$2*D$5*J$5</f>
        <v>0</v>
      </c>
      <c r="K104" s="60" t="n">
        <f aca="false">E104/E$2*E$5*K$5</f>
        <v>0</v>
      </c>
      <c r="L104" s="60" t="n">
        <f aca="false">F104/F$2*F$5*L$5</f>
        <v>0</v>
      </c>
      <c r="M104" s="61" t="n">
        <f aca="false">SUM(J104+G104,K104+H104,L104+I104)-MIN(J104+G104,K104+H104,L104+I104)</f>
        <v>0</v>
      </c>
      <c r="N104" s="152"/>
      <c r="O104" s="57"/>
      <c r="P104" s="57"/>
      <c r="Q104" s="60"/>
      <c r="R104" s="60"/>
      <c r="S104" s="60"/>
      <c r="T104" s="60" t="n">
        <f aca="false">N104/N$2*N$5*T$5</f>
        <v>0</v>
      </c>
      <c r="U104" s="60" t="n">
        <f aca="false">O104/O$2*O$5*U$5</f>
        <v>0</v>
      </c>
      <c r="V104" s="60" t="n">
        <f aca="false">P104/P$2*P$5*V$5</f>
        <v>0</v>
      </c>
      <c r="W104" s="61" t="n">
        <f aca="false">SUM(T104+Q104,U104+R104,V104+S104)-MIN(T104+Q104,U104+R104,V104+S104)</f>
        <v>0</v>
      </c>
      <c r="X104" s="57"/>
      <c r="Y104" s="57"/>
      <c r="Z104" s="251"/>
      <c r="AA104" s="60"/>
      <c r="AB104" s="60"/>
      <c r="AD104" s="60" t="n">
        <f aca="false">X104/X$2*X$5*AD$5</f>
        <v>0</v>
      </c>
      <c r="AE104" s="60" t="n">
        <f aca="false">Y104/Y$2*Y$5*AE$5</f>
        <v>0</v>
      </c>
      <c r="AF104" s="60" t="n">
        <f aca="false">Z104/Z$2*Z$5*AF$5</f>
        <v>0</v>
      </c>
      <c r="AG104" s="61" t="n">
        <f aca="false">SUM(AD104+AA104,AE104+AB104,AF104+AC104)-MIN(AD104+AA104,AE104+AB104,AF104+AC104)</f>
        <v>0</v>
      </c>
      <c r="AH104" s="57"/>
      <c r="AI104" s="251"/>
      <c r="AJ104" s="235"/>
      <c r="AK104" s="60"/>
      <c r="AL104" s="60"/>
      <c r="AM104" s="212"/>
      <c r="AN104" s="60" t="n">
        <f aca="false">AH104/AH$2*AH$5*AN$5</f>
        <v>0</v>
      </c>
      <c r="AO104" s="60" t="n">
        <f aca="false">AI104/AI$2*AI$5*AO$5</f>
        <v>0</v>
      </c>
      <c r="AP104" s="60" t="n">
        <f aca="false">AJ104/AJ$2*AJ$5*AP$5</f>
        <v>0</v>
      </c>
      <c r="AQ104" s="61" t="n">
        <f aca="false">SUM(AN104+AK104,AO104+AL104,AP104+AM104)-MIN(AN104+AK104,AO104+AL104,AP104+AM104)</f>
        <v>0</v>
      </c>
      <c r="AR104" s="251"/>
      <c r="AS104" s="235"/>
      <c r="AT104" s="142"/>
      <c r="AU104" s="60"/>
      <c r="AV104" s="77"/>
      <c r="AW104" s="217"/>
      <c r="AX104" s="60" t="n">
        <f aca="false">AR104/AR$2*AR$5*AX$5</f>
        <v>0</v>
      </c>
      <c r="AY104" s="60" t="n">
        <f aca="false">AS104/AS$2*AS$5*AY$5</f>
        <v>0</v>
      </c>
      <c r="AZ104" s="60" t="n">
        <f aca="false">AT104/AT$2*AT$5*AZ$5</f>
        <v>0</v>
      </c>
      <c r="BA104" s="61" t="n">
        <f aca="false">SUM(AX104+AU104,AY104+AV104,AZ104+AW104)-MIN(AX104+AU104,AY104+AV104,AZ104+AW104)</f>
        <v>0</v>
      </c>
      <c r="BB104" s="251"/>
      <c r="BC104" s="235"/>
      <c r="BD104" s="247"/>
      <c r="BE104" s="60"/>
      <c r="BF104" s="77"/>
      <c r="BG104" s="217"/>
      <c r="BH104" s="60" t="n">
        <f aca="false">BB104/BB$2*BB$5*BH$5</f>
        <v>0</v>
      </c>
      <c r="BI104" s="60" t="n">
        <f aca="false">BC104/BC$2*BC$5*BI$5</f>
        <v>0</v>
      </c>
      <c r="BJ104" s="60" t="n">
        <f aca="false">BD104/BD$2*BD$5*BJ$5</f>
        <v>0</v>
      </c>
      <c r="BK104" s="61" t="n">
        <f aca="false">SUM(BH104+BE104,BI104+BF104,BJ104+BG104)-MIN(BH104+BE104,BI104+BF104,BJ104+BG104)</f>
        <v>0</v>
      </c>
      <c r="BL104" s="235"/>
      <c r="BM104" s="156"/>
      <c r="BN104" s="203"/>
      <c r="BO104" s="125"/>
      <c r="BQ104" s="125"/>
      <c r="BR104" s="60" t="n">
        <f aca="false">BL104/BL$2*BL$5*BR$5</f>
        <v>0</v>
      </c>
      <c r="BS104" s="60" t="n">
        <f aca="false">BM104/BM$2*BM$5*BS$5</f>
        <v>0</v>
      </c>
      <c r="BT104" s="60" t="n">
        <f aca="false">BN104/BN$2*BN$5*BT$5</f>
        <v>0</v>
      </c>
      <c r="BU104" s="61" t="n">
        <f aca="false">SUM(BR104+BO104,BS104+BP104,BT104+BQ104)-MIN(BR104+BO104,BS104+BP104,BT104+BQ104)</f>
        <v>0</v>
      </c>
    </row>
    <row r="105" customFormat="false" ht="12.9" hidden="false" customHeight="true" outlineLevel="0" collapsed="false">
      <c r="A105" s="52" t="n">
        <v>98</v>
      </c>
      <c r="B105" s="57"/>
      <c r="C105" s="57"/>
      <c r="D105" s="57"/>
      <c r="E105" s="57"/>
      <c r="F105" s="57"/>
      <c r="G105" s="60"/>
      <c r="H105" s="60"/>
      <c r="I105" s="60"/>
      <c r="J105" s="60" t="n">
        <f aca="false">D105/D$2*D$5*J$5</f>
        <v>0</v>
      </c>
      <c r="K105" s="60" t="n">
        <f aca="false">E105/E$2*E$5*K$5</f>
        <v>0</v>
      </c>
      <c r="L105" s="60" t="n">
        <f aca="false">F105/F$2*F$5*L$5</f>
        <v>0</v>
      </c>
      <c r="M105" s="61" t="n">
        <f aca="false">SUM(J105+G105,K105+H105,L105+I105)-MIN(J105+G105,K105+H105,L105+I105)</f>
        <v>0</v>
      </c>
      <c r="N105" s="152"/>
      <c r="O105" s="57"/>
      <c r="P105" s="57"/>
      <c r="Q105" s="60"/>
      <c r="R105" s="60"/>
      <c r="S105" s="60"/>
      <c r="T105" s="60" t="n">
        <f aca="false">N105/N$2*N$5*T$5</f>
        <v>0</v>
      </c>
      <c r="U105" s="60" t="n">
        <f aca="false">O105/O$2*O$5*U$5</f>
        <v>0</v>
      </c>
      <c r="V105" s="60" t="n">
        <f aca="false">P105/P$2*P$5*V$5</f>
        <v>0</v>
      </c>
      <c r="W105" s="61" t="n">
        <f aca="false">SUM(T105+Q105,U105+R105,V105+S105)-MIN(T105+Q105,U105+R105,V105+S105)</f>
        <v>0</v>
      </c>
      <c r="X105" s="57"/>
      <c r="Y105" s="57"/>
      <c r="Z105" s="251"/>
      <c r="AA105" s="60"/>
      <c r="AB105" s="60"/>
      <c r="AD105" s="60" t="n">
        <f aca="false">X105/X$2*X$5*AD$5</f>
        <v>0</v>
      </c>
      <c r="AE105" s="60" t="n">
        <f aca="false">Y105/Y$2*Y$5*AE$5</f>
        <v>0</v>
      </c>
      <c r="AF105" s="60" t="n">
        <f aca="false">Z105/Z$2*Z$5*AF$5</f>
        <v>0</v>
      </c>
      <c r="AG105" s="61" t="n">
        <f aca="false">SUM(AD105+AA105,AE105+AB105,AF105+AC105)-MIN(AD105+AA105,AE105+AB105,AF105+AC105)</f>
        <v>0</v>
      </c>
      <c r="AH105" s="57"/>
      <c r="AI105" s="251"/>
      <c r="AJ105" s="235"/>
      <c r="AK105" s="60"/>
      <c r="AL105" s="60"/>
      <c r="AM105" s="212"/>
      <c r="AN105" s="60" t="n">
        <f aca="false">AH105/AH$2*AH$5*AN$5</f>
        <v>0</v>
      </c>
      <c r="AO105" s="60" t="n">
        <f aca="false">AI105/AI$2*AI$5*AO$5</f>
        <v>0</v>
      </c>
      <c r="AP105" s="60" t="n">
        <f aca="false">AJ105/AJ$2*AJ$5*AP$5</f>
        <v>0</v>
      </c>
      <c r="AQ105" s="61" t="n">
        <f aca="false">SUM(AN105+AK105,AO105+AL105,AP105+AM105)-MIN(AN105+AK105,AO105+AL105,AP105+AM105)</f>
        <v>0</v>
      </c>
      <c r="AR105" s="251"/>
      <c r="AS105" s="235"/>
      <c r="AT105" s="142"/>
      <c r="AU105" s="60"/>
      <c r="AV105" s="77"/>
      <c r="AW105" s="217"/>
      <c r="AX105" s="60" t="n">
        <f aca="false">AR105/AR$2*AR$5*AX$5</f>
        <v>0</v>
      </c>
      <c r="AY105" s="60" t="n">
        <f aca="false">AS105/AS$2*AS$5*AY$5</f>
        <v>0</v>
      </c>
      <c r="AZ105" s="60" t="n">
        <f aca="false">AT105/AT$2*AT$5*AZ$5</f>
        <v>0</v>
      </c>
      <c r="BA105" s="61" t="n">
        <f aca="false">SUM(AX105+AU105,AY105+AV105,AZ105+AW105)-MIN(AX105+AU105,AY105+AV105,AZ105+AW105)</f>
        <v>0</v>
      </c>
      <c r="BB105" s="251"/>
      <c r="BC105" s="235"/>
      <c r="BD105" s="247"/>
      <c r="BE105" s="60"/>
      <c r="BF105" s="77"/>
      <c r="BG105" s="217"/>
      <c r="BH105" s="60" t="n">
        <f aca="false">BB105/BB$2*BB$5*BH$5</f>
        <v>0</v>
      </c>
      <c r="BI105" s="60" t="n">
        <f aca="false">BC105/BC$2*BC$5*BI$5</f>
        <v>0</v>
      </c>
      <c r="BJ105" s="60" t="n">
        <f aca="false">BD105/BD$2*BD$5*BJ$5</f>
        <v>0</v>
      </c>
      <c r="BK105" s="61" t="n">
        <f aca="false">SUM(BH105+BE105,BI105+BF105,BJ105+BG105)-MIN(BH105+BE105,BI105+BF105,BJ105+BG105)</f>
        <v>0</v>
      </c>
      <c r="BL105" s="235"/>
      <c r="BM105" s="156"/>
      <c r="BN105" s="203"/>
      <c r="BO105" s="125"/>
      <c r="BQ105" s="125"/>
      <c r="BR105" s="60" t="n">
        <f aca="false">BL105/BL$2*BL$5*BR$5</f>
        <v>0</v>
      </c>
      <c r="BS105" s="60" t="n">
        <f aca="false">BM105/BM$2*BM$5*BS$5</f>
        <v>0</v>
      </c>
      <c r="BT105" s="60" t="n">
        <f aca="false">BN105/BN$2*BN$5*BT$5</f>
        <v>0</v>
      </c>
      <c r="BU105" s="61" t="n">
        <f aca="false">SUM(BR105+BO105,BS105+BP105,BT105+BQ105)-MIN(BR105+BO105,BS105+BP105,BT105+BQ105)</f>
        <v>0</v>
      </c>
    </row>
    <row r="106" customFormat="false" ht="12.9" hidden="false" customHeight="true" outlineLevel="0" collapsed="false">
      <c r="A106" s="52" t="n">
        <v>99</v>
      </c>
      <c r="B106" s="57"/>
      <c r="C106" s="57"/>
      <c r="D106" s="57"/>
      <c r="E106" s="57"/>
      <c r="F106" s="57"/>
      <c r="G106" s="60"/>
      <c r="H106" s="60"/>
      <c r="I106" s="60"/>
      <c r="J106" s="60" t="n">
        <f aca="false">D106/D$2*D$5*J$5</f>
        <v>0</v>
      </c>
      <c r="K106" s="60" t="n">
        <f aca="false">E106/E$2*E$5*K$5</f>
        <v>0</v>
      </c>
      <c r="L106" s="60" t="n">
        <f aca="false">F106/F$2*F$5*L$5</f>
        <v>0</v>
      </c>
      <c r="M106" s="61" t="n">
        <f aca="false">SUM(J106+G106,K106+H106,L106+I106)-MIN(J106+G106,K106+H106,L106+I106)</f>
        <v>0</v>
      </c>
      <c r="N106" s="152"/>
      <c r="O106" s="57"/>
      <c r="P106" s="57"/>
      <c r="Q106" s="60"/>
      <c r="R106" s="60"/>
      <c r="S106" s="60"/>
      <c r="T106" s="60" t="n">
        <f aca="false">N106/N$2*N$5*T$5</f>
        <v>0</v>
      </c>
      <c r="U106" s="60" t="n">
        <f aca="false">O106/O$2*O$5*U$5</f>
        <v>0</v>
      </c>
      <c r="V106" s="60" t="n">
        <f aca="false">P106/P$2*P$5*V$5</f>
        <v>0</v>
      </c>
      <c r="W106" s="61" t="n">
        <f aca="false">SUM(T106+Q106,U106+R106,V106+S106)-MIN(T106+Q106,U106+R106,V106+S106)</f>
        <v>0</v>
      </c>
      <c r="X106" s="57"/>
      <c r="Y106" s="57"/>
      <c r="Z106" s="238"/>
      <c r="AA106" s="60"/>
      <c r="AB106" s="60"/>
      <c r="AD106" s="60" t="n">
        <f aca="false">X106/X$2*X$5*AD$5</f>
        <v>0</v>
      </c>
      <c r="AE106" s="60" t="n">
        <f aca="false">Y106/Y$2*Y$5*AE$5</f>
        <v>0</v>
      </c>
      <c r="AF106" s="60" t="n">
        <f aca="false">Z106/Z$2*Z$5*AF$5</f>
        <v>0</v>
      </c>
      <c r="AG106" s="61" t="n">
        <f aca="false">SUM(AD106+AA106,AE106+AB106,AF106+AC106)-MIN(AD106+AA106,AE106+AB106,AF106+AC106)</f>
        <v>0</v>
      </c>
      <c r="AH106" s="57"/>
      <c r="AI106" s="238"/>
      <c r="AJ106" s="235"/>
      <c r="AK106" s="60"/>
      <c r="AL106" s="60"/>
      <c r="AM106" s="212"/>
      <c r="AN106" s="60" t="n">
        <f aca="false">AH106/AH$2*AH$5*AN$5</f>
        <v>0</v>
      </c>
      <c r="AO106" s="60" t="n">
        <f aca="false">AI106/AI$2*AI$5*AO$5</f>
        <v>0</v>
      </c>
      <c r="AP106" s="60" t="n">
        <f aca="false">AJ106/AJ$2*AJ$5*AP$5</f>
        <v>0</v>
      </c>
      <c r="AQ106" s="61" t="n">
        <f aca="false">SUM(AN106+AK106,AO106+AL106,AP106+AM106)-MIN(AN106+AK106,AO106+AL106,AP106+AM106)</f>
        <v>0</v>
      </c>
      <c r="AR106" s="238"/>
      <c r="AS106" s="235"/>
      <c r="AT106" s="142"/>
      <c r="AU106" s="60"/>
      <c r="AV106" s="77"/>
      <c r="AW106" s="217"/>
      <c r="AX106" s="60" t="n">
        <f aca="false">AR106/AR$2*AR$5*AX$5</f>
        <v>0</v>
      </c>
      <c r="AY106" s="60" t="n">
        <f aca="false">AS106/AS$2*AS$5*AY$5</f>
        <v>0</v>
      </c>
      <c r="AZ106" s="60" t="n">
        <f aca="false">AT106/AT$2*AT$5*AZ$5</f>
        <v>0</v>
      </c>
      <c r="BA106" s="61" t="n">
        <f aca="false">SUM(AX106+AU106,AY106+AV106,AZ106+AW106)-MIN(AX106+AU106,AY106+AV106,AZ106+AW106)</f>
        <v>0</v>
      </c>
      <c r="BB106" s="238"/>
      <c r="BC106" s="235"/>
      <c r="BD106" s="247"/>
      <c r="BE106" s="60"/>
      <c r="BF106" s="77"/>
      <c r="BG106" s="217"/>
      <c r="BH106" s="60" t="n">
        <f aca="false">BB106/BB$2*BB$5*BH$5</f>
        <v>0</v>
      </c>
      <c r="BI106" s="60" t="n">
        <f aca="false">BC106/BC$2*BC$5*BI$5</f>
        <v>0</v>
      </c>
      <c r="BJ106" s="60" t="n">
        <f aca="false">BD106/BD$2*BD$5*BJ$5</f>
        <v>0</v>
      </c>
      <c r="BK106" s="61" t="n">
        <f aca="false">SUM(BH106+BE106,BI106+BF106,BJ106+BG106)-MIN(BH106+BE106,BI106+BF106,BJ106+BG106)</f>
        <v>0</v>
      </c>
      <c r="BL106" s="235"/>
      <c r="BM106" s="156"/>
      <c r="BN106" s="203"/>
      <c r="BO106" s="125"/>
      <c r="BQ106" s="125"/>
      <c r="BR106" s="60" t="n">
        <f aca="false">BL106/BL$2*BL$5*BR$5</f>
        <v>0</v>
      </c>
      <c r="BS106" s="60" t="n">
        <f aca="false">BM106/BM$2*BM$5*BS$5</f>
        <v>0</v>
      </c>
      <c r="BT106" s="60" t="n">
        <f aca="false">BN106/BN$2*BN$5*BT$5</f>
        <v>0</v>
      </c>
      <c r="BU106" s="61" t="n">
        <f aca="false">SUM(BR106+BO106,BS106+BP106,BT106+BQ106)-MIN(BR106+BO106,BS106+BP106,BT106+BQ106)</f>
        <v>0</v>
      </c>
    </row>
    <row r="107" customFormat="false" ht="12.9" hidden="false" customHeight="true" outlineLevel="0" collapsed="false">
      <c r="A107" s="52" t="n">
        <v>100</v>
      </c>
      <c r="B107" s="57"/>
      <c r="C107" s="57"/>
      <c r="D107" s="57"/>
      <c r="E107" s="57"/>
      <c r="F107" s="57"/>
      <c r="G107" s="60"/>
      <c r="H107" s="60"/>
      <c r="I107" s="60"/>
      <c r="J107" s="60" t="n">
        <f aca="false">D107/D$2*D$5*J$5</f>
        <v>0</v>
      </c>
      <c r="K107" s="60" t="n">
        <f aca="false">E107/E$2*E$5*K$5</f>
        <v>0</v>
      </c>
      <c r="L107" s="60" t="n">
        <f aca="false">F107/F$2*F$5*L$5</f>
        <v>0</v>
      </c>
      <c r="M107" s="61" t="n">
        <f aca="false">SUM(J107+G107,K107+H107,L107+I107)-MIN(J107+G107,K107+H107,L107+I107)</f>
        <v>0</v>
      </c>
      <c r="N107" s="152"/>
      <c r="O107" s="57"/>
      <c r="P107" s="57"/>
      <c r="Q107" s="60"/>
      <c r="R107" s="60"/>
      <c r="S107" s="60"/>
      <c r="T107" s="60" t="n">
        <f aca="false">N107/N$2*N$5*T$5</f>
        <v>0</v>
      </c>
      <c r="U107" s="60" t="n">
        <f aca="false">O107/O$2*O$5*U$5</f>
        <v>0</v>
      </c>
      <c r="V107" s="60" t="n">
        <f aca="false">P107/P$2*P$5*V$5</f>
        <v>0</v>
      </c>
      <c r="W107" s="61" t="n">
        <f aca="false">SUM(T107+Q107,U107+R107,V107+S107)-MIN(T107+Q107,U107+R107,V107+S107)</f>
        <v>0</v>
      </c>
      <c r="X107" s="57"/>
      <c r="Y107" s="57"/>
      <c r="Z107" s="238"/>
      <c r="AA107" s="60"/>
      <c r="AB107" s="60"/>
      <c r="AD107" s="60" t="n">
        <f aca="false">X107/X$2*X$5*AD$5</f>
        <v>0</v>
      </c>
      <c r="AE107" s="60" t="n">
        <f aca="false">Y107/Y$2*Y$5*AE$5</f>
        <v>0</v>
      </c>
      <c r="AF107" s="60" t="n">
        <f aca="false">Z107/Z$2*Z$5*AF$5</f>
        <v>0</v>
      </c>
      <c r="AG107" s="61" t="n">
        <f aca="false">SUM(AD107+AA107,AE107+AB107,AF107+AC107)-MIN(AD107+AA107,AE107+AB107,AF107+AC107)</f>
        <v>0</v>
      </c>
      <c r="AH107" s="57"/>
      <c r="AI107" s="238"/>
      <c r="AJ107" s="235"/>
      <c r="AK107" s="60"/>
      <c r="AL107" s="60"/>
      <c r="AM107" s="212"/>
      <c r="AN107" s="60" t="n">
        <f aca="false">AH107/AH$2*AH$5*AN$5</f>
        <v>0</v>
      </c>
      <c r="AO107" s="60" t="n">
        <f aca="false">AI107/AI$2*AI$5*AO$5</f>
        <v>0</v>
      </c>
      <c r="AP107" s="60" t="n">
        <f aca="false">AJ107/AJ$2*AJ$5*AP$5</f>
        <v>0</v>
      </c>
      <c r="AQ107" s="61" t="n">
        <f aca="false">SUM(AN107+AK107,AO107+AL107,AP107+AM107)-MIN(AN107+AK107,AO107+AL107,AP107+AM107)</f>
        <v>0</v>
      </c>
      <c r="AR107" s="238"/>
      <c r="AS107" s="235"/>
      <c r="AT107" s="142"/>
      <c r="AU107" s="60"/>
      <c r="AV107" s="77"/>
      <c r="AW107" s="217"/>
      <c r="AX107" s="60" t="n">
        <f aca="false">AR107/AR$2*AR$5*AX$5</f>
        <v>0</v>
      </c>
      <c r="AY107" s="60" t="n">
        <f aca="false">AS107/AS$2*AS$5*AY$5</f>
        <v>0</v>
      </c>
      <c r="AZ107" s="60" t="n">
        <f aca="false">AT107/AT$2*AT$5*AZ$5</f>
        <v>0</v>
      </c>
      <c r="BA107" s="61" t="n">
        <f aca="false">SUM(AX107+AU107,AY107+AV107,AZ107+AW107)-MIN(AX107+AU107,AY107+AV107,AZ107+AW107)</f>
        <v>0</v>
      </c>
      <c r="BB107" s="238"/>
      <c r="BC107" s="235"/>
      <c r="BD107" s="142"/>
      <c r="BE107" s="60"/>
      <c r="BF107" s="77"/>
      <c r="BG107" s="217"/>
      <c r="BH107" s="60" t="n">
        <f aca="false">BB107/BB$2*BB$5*BH$5</f>
        <v>0</v>
      </c>
      <c r="BI107" s="60" t="n">
        <f aca="false">BC107/BC$2*BC$5*BI$5</f>
        <v>0</v>
      </c>
      <c r="BJ107" s="60" t="n">
        <f aca="false">BD107/BD$2*BD$5*BJ$5</f>
        <v>0</v>
      </c>
      <c r="BK107" s="61" t="n">
        <f aca="false">SUM(BH107+BE107,BI107+BF107,BJ107+BG107)-MIN(BH107+BE107,BI107+BF107,BJ107+BG107)</f>
        <v>0</v>
      </c>
      <c r="BL107" s="235"/>
      <c r="BM107" s="156"/>
      <c r="BN107" s="125"/>
      <c r="BO107" s="125"/>
      <c r="BQ107" s="125"/>
      <c r="BR107" s="60" t="n">
        <f aca="false">BL107/BL$2*BL$5*BR$5</f>
        <v>0</v>
      </c>
      <c r="BS107" s="60" t="n">
        <f aca="false">BM107/BM$2*BM$5*BS$5</f>
        <v>0</v>
      </c>
      <c r="BT107" s="60" t="n">
        <f aca="false">BN107/BN$2*BN$5*BT$5</f>
        <v>0</v>
      </c>
      <c r="BU107" s="61" t="n">
        <f aca="false">SUM(BR107+BO107,BS107+BP107,BT107+BQ107)-MIN(BR107+BO107,BS107+BP107,BT107+BQ107)</f>
        <v>0</v>
      </c>
    </row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</sheetData>
  <autoFilter ref="B7:BU107"/>
  <mergeCells count="11">
    <mergeCell ref="G4:I5"/>
    <mergeCell ref="Q4:S5"/>
    <mergeCell ref="AA4:AC5"/>
    <mergeCell ref="AK4:AM5"/>
    <mergeCell ref="AU4:AW5"/>
    <mergeCell ref="BE4:BG5"/>
    <mergeCell ref="BO4:BQ5"/>
    <mergeCell ref="BW9:CD9"/>
    <mergeCell ref="CC10:CD10"/>
    <mergeCell ref="BW35:CB35"/>
    <mergeCell ref="BW52:CC52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2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3" activeCellId="0" sqref="A3"/>
    </sheetView>
  </sheetViews>
  <sheetFormatPr defaultColWidth="8.5703125" defaultRowHeight="13.2" zeroHeight="false" outlineLevelRow="0" outlineLevelCol="0"/>
  <cols>
    <col collapsed="false" customWidth="true" hidden="false" outlineLevel="0" max="1" min="1" style="274" width="9"/>
    <col collapsed="false" customWidth="true" hidden="false" outlineLevel="0" max="2" min="2" style="162" width="19.65"/>
    <col collapsed="false" customWidth="true" hidden="false" outlineLevel="0" max="3" min="3" style="162" width="10.12"/>
    <col collapsed="false" customWidth="true" hidden="false" outlineLevel="0" max="4" min="4" style="274" width="9"/>
    <col collapsed="false" customWidth="true" hidden="false" outlineLevel="0" max="6" min="5" style="274" width="9.13"/>
    <col collapsed="false" customWidth="true" hidden="false" outlineLevel="0" max="8" min="7" style="274" width="9"/>
    <col collapsed="false" customWidth="true" hidden="false" outlineLevel="0" max="9" min="9" style="162" width="21.89"/>
    <col collapsed="false" customWidth="true" hidden="false" outlineLevel="0" max="10" min="10" style="162" width="9"/>
    <col collapsed="false" customWidth="true" hidden="false" outlineLevel="0" max="11" min="11" style="274" width="9"/>
    <col collapsed="false" customWidth="true" hidden="false" outlineLevel="0" max="12" min="12" style="275" width="9"/>
    <col collapsed="false" customWidth="false" hidden="false" outlineLevel="0" max="1024" min="13" style="276" width="8.56"/>
  </cols>
  <sheetData>
    <row r="1" s="276" customFormat="true" ht="13.2" hidden="false" customHeight="false" outlineLevel="0" collapsed="false"/>
    <row r="2" s="276" customFormat="true" ht="13.2" hidden="false" customHeight="false" outlineLevel="0" collapsed="false">
      <c r="A2" s="274" t="n">
        <v>2022</v>
      </c>
      <c r="B2" s="162" t="s">
        <v>182</v>
      </c>
      <c r="H2" s="274" t="n">
        <v>2022</v>
      </c>
      <c r="I2" s="162" t="s">
        <v>183</v>
      </c>
    </row>
    <row r="4" s="276" customFormat="true" ht="12.8" hidden="false" customHeight="false" outlineLevel="0" collapsed="false">
      <c r="A4" s="274" t="s">
        <v>184</v>
      </c>
      <c r="B4" s="162" t="s">
        <v>185</v>
      </c>
      <c r="C4" s="162" t="s">
        <v>13</v>
      </c>
      <c r="D4" s="277" t="s">
        <v>29</v>
      </c>
      <c r="E4" s="277" t="s">
        <v>186</v>
      </c>
      <c r="F4" s="277" t="s">
        <v>187</v>
      </c>
      <c r="H4" s="274" t="s">
        <v>184</v>
      </c>
      <c r="I4" s="162" t="s">
        <v>185</v>
      </c>
      <c r="J4" s="162" t="s">
        <v>13</v>
      </c>
      <c r="K4" s="277" t="s">
        <v>29</v>
      </c>
      <c r="L4" s="277" t="s">
        <v>186</v>
      </c>
      <c r="M4" s="277" t="s">
        <v>187</v>
      </c>
    </row>
    <row r="5" customFormat="false" ht="12.8" hidden="false" customHeight="false" outlineLevel="0" collapsed="false">
      <c r="A5" s="278" t="n">
        <v>1</v>
      </c>
      <c r="B5" s="279"/>
      <c r="C5" s="54"/>
      <c r="D5" s="280"/>
      <c r="E5" s="280"/>
      <c r="F5" s="280"/>
      <c r="G5" s="277"/>
      <c r="H5" s="274" t="n">
        <v>1</v>
      </c>
      <c r="I5" s="281"/>
      <c r="J5" s="281"/>
      <c r="K5" s="277"/>
      <c r="L5" s="277"/>
      <c r="M5" s="277"/>
    </row>
    <row r="6" customFormat="false" ht="12.8" hidden="false" customHeight="false" outlineLevel="0" collapsed="false">
      <c r="A6" s="278" t="n">
        <v>2</v>
      </c>
      <c r="B6" s="279"/>
      <c r="C6" s="54"/>
      <c r="D6" s="280"/>
      <c r="E6" s="280"/>
      <c r="F6" s="280"/>
      <c r="G6" s="277"/>
      <c r="H6" s="274" t="n">
        <v>2</v>
      </c>
      <c r="I6" s="281"/>
      <c r="J6" s="281"/>
      <c r="K6" s="277"/>
      <c r="L6" s="277"/>
      <c r="M6" s="277"/>
    </row>
    <row r="7" customFormat="false" ht="12.8" hidden="false" customHeight="false" outlineLevel="0" collapsed="false">
      <c r="A7" s="278" t="n">
        <v>3</v>
      </c>
      <c r="B7" s="279"/>
      <c r="C7" s="54"/>
      <c r="D7" s="280"/>
      <c r="E7" s="280"/>
      <c r="F7" s="280"/>
      <c r="G7" s="277"/>
      <c r="H7" s="274" t="n">
        <v>3</v>
      </c>
      <c r="I7" s="281"/>
      <c r="J7" s="281"/>
      <c r="K7" s="277"/>
      <c r="L7" s="277"/>
      <c r="M7" s="277"/>
    </row>
    <row r="8" customFormat="false" ht="12.8" hidden="false" customHeight="false" outlineLevel="0" collapsed="false">
      <c r="A8" s="278" t="n">
        <v>4</v>
      </c>
      <c r="B8" s="279"/>
      <c r="C8" s="54"/>
      <c r="D8" s="280"/>
      <c r="E8" s="280"/>
      <c r="F8" s="280"/>
      <c r="G8" s="277"/>
      <c r="H8" s="274" t="n">
        <v>4</v>
      </c>
      <c r="I8" s="281"/>
      <c r="J8" s="281"/>
      <c r="K8" s="277"/>
      <c r="L8" s="277"/>
      <c r="M8" s="277"/>
    </row>
    <row r="9" customFormat="false" ht="12.8" hidden="false" customHeight="false" outlineLevel="0" collapsed="false">
      <c r="A9" s="278" t="n">
        <v>5</v>
      </c>
      <c r="B9" s="279"/>
      <c r="C9" s="54"/>
      <c r="D9" s="280"/>
      <c r="E9" s="280"/>
      <c r="F9" s="280"/>
      <c r="G9" s="277"/>
      <c r="H9" s="274" t="n">
        <v>5</v>
      </c>
      <c r="I9" s="281"/>
      <c r="J9" s="281"/>
      <c r="K9" s="277"/>
      <c r="L9" s="277"/>
      <c r="M9" s="277"/>
    </row>
    <row r="10" customFormat="false" ht="12.8" hidden="false" customHeight="false" outlineLevel="0" collapsed="false">
      <c r="A10" s="278" t="n">
        <v>6</v>
      </c>
      <c r="B10" s="279"/>
      <c r="C10" s="54"/>
      <c r="D10" s="280"/>
      <c r="E10" s="280"/>
      <c r="F10" s="280"/>
      <c r="G10" s="277"/>
      <c r="H10" s="274" t="n">
        <v>6</v>
      </c>
      <c r="I10" s="281"/>
      <c r="J10" s="281"/>
      <c r="K10" s="277"/>
      <c r="L10" s="277"/>
      <c r="M10" s="277"/>
    </row>
    <row r="11" customFormat="false" ht="12.8" hidden="false" customHeight="false" outlineLevel="0" collapsed="false">
      <c r="A11" s="278" t="n">
        <v>7</v>
      </c>
      <c r="B11" s="279"/>
      <c r="C11" s="54"/>
      <c r="D11" s="280"/>
      <c r="E11" s="280"/>
      <c r="F11" s="280"/>
      <c r="G11" s="277"/>
      <c r="H11" s="274" t="n">
        <v>7</v>
      </c>
      <c r="I11" s="281"/>
      <c r="J11" s="281"/>
      <c r="K11" s="277"/>
      <c r="L11" s="277"/>
      <c r="M11" s="277"/>
    </row>
    <row r="12" customFormat="false" ht="12.8" hidden="false" customHeight="false" outlineLevel="0" collapsed="false">
      <c r="A12" s="278" t="n">
        <v>8</v>
      </c>
      <c r="B12" s="279"/>
      <c r="C12" s="54"/>
      <c r="D12" s="280"/>
      <c r="E12" s="280"/>
      <c r="F12" s="280"/>
      <c r="G12" s="277"/>
      <c r="H12" s="274" t="n">
        <v>8</v>
      </c>
      <c r="I12" s="281"/>
      <c r="J12" s="281"/>
      <c r="K12" s="277"/>
      <c r="L12" s="277"/>
      <c r="M12" s="277"/>
    </row>
    <row r="13" customFormat="false" ht="12.8" hidden="false" customHeight="false" outlineLevel="0" collapsed="false">
      <c r="A13" s="278" t="n">
        <v>9</v>
      </c>
      <c r="B13" s="279"/>
      <c r="C13" s="54"/>
      <c r="D13" s="280"/>
      <c r="E13" s="280"/>
      <c r="F13" s="280"/>
      <c r="G13" s="277"/>
      <c r="H13" s="274" t="n">
        <v>9</v>
      </c>
      <c r="I13" s="281"/>
      <c r="J13" s="281"/>
      <c r="K13" s="277"/>
      <c r="L13" s="277"/>
      <c r="M13" s="277"/>
    </row>
    <row r="14" customFormat="false" ht="12.8" hidden="false" customHeight="false" outlineLevel="0" collapsed="false">
      <c r="A14" s="278" t="n">
        <v>10</v>
      </c>
      <c r="B14" s="279"/>
      <c r="C14" s="54"/>
      <c r="D14" s="280"/>
      <c r="E14" s="280"/>
      <c r="F14" s="280"/>
      <c r="G14" s="277"/>
      <c r="H14" s="274" t="n">
        <v>10</v>
      </c>
      <c r="I14" s="281"/>
      <c r="J14" s="281"/>
      <c r="K14" s="277"/>
      <c r="L14" s="277"/>
      <c r="M14" s="277"/>
    </row>
    <row r="15" customFormat="false" ht="12.8" hidden="false" customHeight="false" outlineLevel="0" collapsed="false">
      <c r="A15" s="278" t="n">
        <v>11</v>
      </c>
      <c r="B15" s="279"/>
      <c r="C15" s="54"/>
      <c r="D15" s="280"/>
      <c r="E15" s="280"/>
      <c r="F15" s="280"/>
      <c r="G15" s="277"/>
      <c r="H15" s="274" t="n">
        <v>11</v>
      </c>
      <c r="I15" s="281"/>
      <c r="J15" s="281"/>
      <c r="K15" s="277"/>
      <c r="L15" s="277"/>
      <c r="M15" s="277"/>
    </row>
    <row r="16" customFormat="false" ht="12.8" hidden="false" customHeight="false" outlineLevel="0" collapsed="false">
      <c r="A16" s="278" t="n">
        <v>12</v>
      </c>
      <c r="B16" s="279"/>
      <c r="C16" s="54"/>
      <c r="D16" s="280"/>
      <c r="E16" s="280"/>
      <c r="F16" s="280"/>
      <c r="G16" s="277"/>
      <c r="H16" s="274" t="n">
        <v>12</v>
      </c>
      <c r="I16" s="281"/>
      <c r="J16" s="281"/>
      <c r="K16" s="277"/>
      <c r="L16" s="277"/>
      <c r="M16" s="277"/>
    </row>
    <row r="17" customFormat="false" ht="12.8" hidden="false" customHeight="false" outlineLevel="0" collapsed="false">
      <c r="A17" s="278" t="n">
        <v>13</v>
      </c>
      <c r="B17" s="279"/>
      <c r="C17" s="54"/>
      <c r="D17" s="280"/>
      <c r="E17" s="280"/>
      <c r="F17" s="280"/>
      <c r="G17" s="277"/>
      <c r="H17" s="274" t="n">
        <v>13</v>
      </c>
      <c r="I17" s="281"/>
      <c r="J17" s="281"/>
      <c r="K17" s="277"/>
      <c r="L17" s="277"/>
      <c r="M17" s="277"/>
    </row>
    <row r="18" customFormat="false" ht="12.8" hidden="false" customHeight="false" outlineLevel="0" collapsed="false">
      <c r="A18" s="278" t="n">
        <v>14</v>
      </c>
      <c r="B18" s="279"/>
      <c r="C18" s="54"/>
      <c r="D18" s="280"/>
      <c r="E18" s="280"/>
      <c r="F18" s="280"/>
      <c r="G18" s="277"/>
      <c r="H18" s="274" t="n">
        <v>14</v>
      </c>
      <c r="I18" s="281"/>
      <c r="J18" s="281"/>
      <c r="K18" s="277"/>
      <c r="L18" s="277"/>
      <c r="M18" s="277"/>
    </row>
    <row r="19" customFormat="false" ht="12.8" hidden="false" customHeight="false" outlineLevel="0" collapsed="false">
      <c r="A19" s="278" t="n">
        <v>15</v>
      </c>
      <c r="B19" s="279"/>
      <c r="C19" s="54"/>
      <c r="D19" s="280"/>
      <c r="E19" s="280"/>
      <c r="F19" s="280"/>
      <c r="G19" s="277"/>
      <c r="H19" s="274" t="n">
        <v>15</v>
      </c>
      <c r="I19" s="281"/>
      <c r="J19" s="281"/>
      <c r="K19" s="277"/>
      <c r="L19" s="277"/>
      <c r="M19" s="277"/>
    </row>
    <row r="20" customFormat="false" ht="12.8" hidden="false" customHeight="false" outlineLevel="0" collapsed="false">
      <c r="A20" s="278" t="n">
        <v>16</v>
      </c>
      <c r="B20" s="279"/>
      <c r="C20" s="54"/>
      <c r="D20" s="280"/>
      <c r="E20" s="280"/>
      <c r="F20" s="280"/>
      <c r="G20" s="277"/>
      <c r="H20" s="274" t="n">
        <v>16</v>
      </c>
      <c r="I20" s="281"/>
      <c r="J20" s="281"/>
      <c r="K20" s="277"/>
      <c r="L20" s="277"/>
      <c r="M20" s="277"/>
    </row>
    <row r="21" customFormat="false" ht="12.8" hidden="false" customHeight="false" outlineLevel="0" collapsed="false">
      <c r="A21" s="278" t="n">
        <v>17</v>
      </c>
      <c r="B21" s="279"/>
      <c r="C21" s="54"/>
      <c r="D21" s="280"/>
      <c r="E21" s="280"/>
      <c r="F21" s="280"/>
      <c r="G21" s="277"/>
      <c r="H21" s="274" t="n">
        <v>17</v>
      </c>
      <c r="I21" s="281"/>
      <c r="J21" s="281"/>
      <c r="K21" s="277"/>
      <c r="L21" s="277"/>
      <c r="M21" s="277"/>
    </row>
    <row r="22" customFormat="false" ht="12.8" hidden="false" customHeight="false" outlineLevel="0" collapsed="false">
      <c r="A22" s="278" t="n">
        <v>18</v>
      </c>
      <c r="B22" s="279"/>
      <c r="C22" s="54"/>
      <c r="D22" s="280"/>
      <c r="E22" s="280"/>
      <c r="F22" s="280"/>
      <c r="G22" s="277"/>
      <c r="H22" s="274" t="n">
        <v>18</v>
      </c>
      <c r="I22" s="281"/>
      <c r="J22" s="281"/>
      <c r="K22" s="277"/>
      <c r="L22" s="277"/>
      <c r="M22" s="277"/>
    </row>
    <row r="23" customFormat="false" ht="12.8" hidden="false" customHeight="false" outlineLevel="0" collapsed="false">
      <c r="A23" s="278" t="n">
        <v>19</v>
      </c>
      <c r="B23" s="279"/>
      <c r="C23" s="54"/>
      <c r="D23" s="280"/>
      <c r="E23" s="280"/>
      <c r="F23" s="280"/>
      <c r="G23" s="277"/>
      <c r="H23" s="274" t="n">
        <v>19</v>
      </c>
      <c r="I23" s="281"/>
      <c r="J23" s="281"/>
      <c r="K23" s="277"/>
      <c r="L23" s="277"/>
      <c r="M23" s="277"/>
    </row>
    <row r="24" customFormat="false" ht="12.8" hidden="false" customHeight="false" outlineLevel="0" collapsed="false">
      <c r="A24" s="278" t="n">
        <v>20</v>
      </c>
      <c r="B24" s="279"/>
      <c r="C24" s="54"/>
      <c r="D24" s="280"/>
      <c r="E24" s="280"/>
      <c r="F24" s="280"/>
      <c r="G24" s="277"/>
      <c r="H24" s="274" t="n">
        <v>20</v>
      </c>
      <c r="I24" s="281"/>
      <c r="J24" s="281"/>
      <c r="K24" s="277"/>
      <c r="L24" s="277"/>
      <c r="M24" s="277"/>
    </row>
    <row r="25" customFormat="false" ht="12.8" hidden="false" customHeight="false" outlineLevel="0" collapsed="false">
      <c r="A25" s="278" t="n">
        <v>21</v>
      </c>
      <c r="B25" s="279"/>
      <c r="C25" s="54"/>
      <c r="D25" s="280"/>
      <c r="E25" s="280"/>
      <c r="F25" s="280"/>
      <c r="G25" s="277"/>
      <c r="H25" s="274" t="n">
        <v>21</v>
      </c>
      <c r="I25" s="281"/>
      <c r="J25" s="281"/>
      <c r="K25" s="277"/>
      <c r="L25" s="277"/>
      <c r="M25" s="277"/>
    </row>
    <row r="26" customFormat="false" ht="12.8" hidden="false" customHeight="false" outlineLevel="0" collapsed="false">
      <c r="A26" s="278" t="n">
        <v>22</v>
      </c>
      <c r="B26" s="279"/>
      <c r="C26" s="54"/>
      <c r="D26" s="280"/>
      <c r="E26" s="280"/>
      <c r="F26" s="280"/>
      <c r="G26" s="277"/>
      <c r="H26" s="274" t="n">
        <v>22</v>
      </c>
      <c r="I26" s="281"/>
      <c r="J26" s="281"/>
      <c r="K26" s="277"/>
      <c r="L26" s="277"/>
      <c r="M26" s="277"/>
    </row>
    <row r="27" customFormat="false" ht="12.8" hidden="false" customHeight="false" outlineLevel="0" collapsed="false">
      <c r="A27" s="278" t="n">
        <v>23</v>
      </c>
      <c r="B27" s="279"/>
      <c r="C27" s="54"/>
      <c r="D27" s="280"/>
      <c r="E27" s="280"/>
      <c r="F27" s="280"/>
      <c r="G27" s="277"/>
      <c r="H27" s="274" t="n">
        <v>23</v>
      </c>
      <c r="I27" s="281"/>
      <c r="J27" s="281"/>
      <c r="K27" s="277"/>
      <c r="L27" s="277"/>
      <c r="M27" s="277"/>
    </row>
    <row r="28" customFormat="false" ht="12.8" hidden="false" customHeight="false" outlineLevel="0" collapsed="false">
      <c r="A28" s="278" t="n">
        <v>24</v>
      </c>
      <c r="B28" s="279"/>
      <c r="C28" s="54"/>
      <c r="D28" s="280"/>
      <c r="E28" s="280"/>
      <c r="F28" s="280"/>
      <c r="G28" s="277"/>
      <c r="H28" s="274" t="n">
        <v>24</v>
      </c>
      <c r="I28" s="281"/>
      <c r="J28" s="281"/>
      <c r="K28" s="277"/>
      <c r="L28" s="277"/>
      <c r="M28" s="277"/>
    </row>
    <row r="29" customFormat="false" ht="12.8" hidden="false" customHeight="false" outlineLevel="0" collapsed="false">
      <c r="A29" s="278" t="n">
        <v>25</v>
      </c>
      <c r="B29" s="279"/>
      <c r="C29" s="54"/>
      <c r="D29" s="280"/>
      <c r="E29" s="280"/>
      <c r="F29" s="280"/>
      <c r="G29" s="277"/>
      <c r="H29" s="274" t="n">
        <v>25</v>
      </c>
      <c r="I29" s="281"/>
      <c r="J29" s="281"/>
      <c r="K29" s="277"/>
      <c r="L29" s="277"/>
      <c r="M29" s="277"/>
    </row>
    <row r="30" customFormat="false" ht="12.8" hidden="false" customHeight="false" outlineLevel="0" collapsed="false">
      <c r="A30" s="278" t="n">
        <v>26</v>
      </c>
      <c r="B30" s="279"/>
      <c r="C30" s="54"/>
      <c r="D30" s="280"/>
      <c r="E30" s="280"/>
      <c r="F30" s="280"/>
      <c r="G30" s="277"/>
      <c r="H30" s="274" t="n">
        <v>26</v>
      </c>
      <c r="I30" s="281"/>
      <c r="J30" s="281"/>
      <c r="K30" s="277"/>
      <c r="L30" s="277"/>
      <c r="M30" s="277"/>
    </row>
    <row r="31" customFormat="false" ht="12.8" hidden="false" customHeight="false" outlineLevel="0" collapsed="false">
      <c r="A31" s="278" t="n">
        <v>27</v>
      </c>
      <c r="B31" s="279"/>
      <c r="C31" s="54"/>
      <c r="D31" s="280"/>
      <c r="E31" s="280"/>
      <c r="F31" s="280"/>
      <c r="G31" s="277"/>
      <c r="H31" s="274" t="n">
        <v>27</v>
      </c>
      <c r="I31" s="281"/>
      <c r="J31" s="281"/>
      <c r="K31" s="277"/>
      <c r="L31" s="277"/>
      <c r="M31" s="277"/>
    </row>
    <row r="32" customFormat="false" ht="12.8" hidden="false" customHeight="false" outlineLevel="0" collapsed="false">
      <c r="A32" s="278" t="n">
        <v>28</v>
      </c>
      <c r="B32" s="279"/>
      <c r="C32" s="54"/>
      <c r="D32" s="280"/>
      <c r="E32" s="280"/>
      <c r="F32" s="280"/>
      <c r="G32" s="277"/>
      <c r="H32" s="274" t="n">
        <v>28</v>
      </c>
      <c r="I32" s="281"/>
      <c r="J32" s="281"/>
      <c r="K32" s="277"/>
      <c r="L32" s="277"/>
      <c r="M32" s="277"/>
    </row>
    <row r="33" customFormat="false" ht="12.8" hidden="false" customHeight="false" outlineLevel="0" collapsed="false">
      <c r="A33" s="278" t="n">
        <v>29</v>
      </c>
      <c r="B33" s="279"/>
      <c r="C33" s="54"/>
      <c r="D33" s="280"/>
      <c r="E33" s="280"/>
      <c r="F33" s="280"/>
      <c r="G33" s="277"/>
      <c r="H33" s="274" t="n">
        <v>29</v>
      </c>
      <c r="I33" s="281"/>
      <c r="J33" s="281"/>
      <c r="K33" s="277"/>
      <c r="L33" s="277"/>
      <c r="M33" s="277"/>
    </row>
    <row r="34" customFormat="false" ht="12.8" hidden="false" customHeight="false" outlineLevel="0" collapsed="false">
      <c r="A34" s="278" t="n">
        <v>30</v>
      </c>
      <c r="B34" s="279"/>
      <c r="C34" s="54"/>
      <c r="D34" s="280"/>
      <c r="E34" s="280"/>
      <c r="F34" s="280"/>
      <c r="G34" s="277"/>
      <c r="H34" s="274" t="n">
        <v>30</v>
      </c>
      <c r="I34" s="281"/>
      <c r="J34" s="281"/>
      <c r="K34" s="277"/>
      <c r="L34" s="277"/>
      <c r="M34" s="277"/>
    </row>
    <row r="35" customFormat="false" ht="12.8" hidden="false" customHeight="false" outlineLevel="0" collapsed="false">
      <c r="A35" s="278" t="n">
        <v>31</v>
      </c>
      <c r="B35" s="279"/>
      <c r="C35" s="54"/>
      <c r="D35" s="280"/>
      <c r="E35" s="280"/>
      <c r="F35" s="280"/>
      <c r="G35" s="277"/>
      <c r="H35" s="274" t="n">
        <v>31</v>
      </c>
      <c r="I35" s="281"/>
      <c r="J35" s="281"/>
      <c r="K35" s="277"/>
      <c r="L35" s="277"/>
      <c r="M35" s="277"/>
    </row>
    <row r="36" customFormat="false" ht="12.8" hidden="false" customHeight="false" outlineLevel="0" collapsed="false">
      <c r="A36" s="278" t="n">
        <v>32</v>
      </c>
      <c r="B36" s="279"/>
      <c r="C36" s="54"/>
      <c r="D36" s="280"/>
      <c r="E36" s="280"/>
      <c r="F36" s="280"/>
      <c r="G36" s="277"/>
      <c r="H36" s="274" t="n">
        <v>32</v>
      </c>
      <c r="I36" s="281"/>
      <c r="J36" s="281"/>
      <c r="K36" s="277"/>
      <c r="L36" s="277"/>
      <c r="M36" s="277"/>
    </row>
    <row r="37" customFormat="false" ht="12.8" hidden="false" customHeight="false" outlineLevel="0" collapsed="false">
      <c r="A37" s="278" t="n">
        <v>33</v>
      </c>
      <c r="B37" s="279"/>
      <c r="C37" s="54"/>
      <c r="D37" s="280"/>
      <c r="E37" s="280"/>
      <c r="F37" s="280"/>
      <c r="G37" s="277"/>
      <c r="H37" s="274" t="n">
        <v>33</v>
      </c>
      <c r="I37" s="281"/>
      <c r="J37" s="281"/>
      <c r="K37" s="277"/>
      <c r="L37" s="277"/>
      <c r="M37" s="277"/>
    </row>
    <row r="38" customFormat="false" ht="12.8" hidden="false" customHeight="false" outlineLevel="0" collapsed="false">
      <c r="A38" s="278" t="n">
        <v>34</v>
      </c>
      <c r="E38" s="280"/>
      <c r="G38" s="277"/>
      <c r="H38" s="274" t="n">
        <v>34</v>
      </c>
      <c r="I38" s="281"/>
      <c r="J38" s="281"/>
      <c r="K38" s="277"/>
      <c r="L38" s="277"/>
      <c r="M38" s="277"/>
    </row>
    <row r="39" customFormat="false" ht="12.8" hidden="false" customHeight="false" outlineLevel="0" collapsed="false">
      <c r="A39" s="278" t="n">
        <v>35</v>
      </c>
      <c r="B39" s="279"/>
      <c r="C39" s="54"/>
      <c r="D39" s="280"/>
      <c r="E39" s="280"/>
      <c r="F39" s="280"/>
      <c r="G39" s="277"/>
      <c r="H39" s="274" t="n">
        <v>35</v>
      </c>
      <c r="I39" s="281"/>
      <c r="J39" s="281"/>
      <c r="K39" s="277"/>
      <c r="L39" s="277"/>
      <c r="M39" s="277"/>
    </row>
    <row r="40" customFormat="false" ht="12.8" hidden="false" customHeight="false" outlineLevel="0" collapsed="false">
      <c r="A40" s="278" t="n">
        <v>36</v>
      </c>
      <c r="B40" s="279"/>
      <c r="C40" s="54"/>
      <c r="D40" s="280"/>
      <c r="E40" s="280"/>
      <c r="F40" s="280"/>
      <c r="G40" s="277"/>
      <c r="H40" s="274" t="n">
        <v>36</v>
      </c>
      <c r="I40" s="281"/>
      <c r="J40" s="281"/>
      <c r="K40" s="277"/>
      <c r="L40" s="277"/>
      <c r="M40" s="277"/>
    </row>
    <row r="41" customFormat="false" ht="12.8" hidden="false" customHeight="false" outlineLevel="0" collapsed="false">
      <c r="A41" s="278" t="n">
        <v>37</v>
      </c>
      <c r="B41" s="279"/>
      <c r="C41" s="54"/>
      <c r="D41" s="280"/>
      <c r="E41" s="280"/>
      <c r="F41" s="280"/>
      <c r="G41" s="277"/>
      <c r="H41" s="274" t="n">
        <v>37</v>
      </c>
      <c r="I41" s="281"/>
      <c r="J41" s="281"/>
      <c r="K41" s="277"/>
      <c r="L41" s="277"/>
      <c r="M41" s="277"/>
    </row>
    <row r="42" customFormat="false" ht="12.8" hidden="false" customHeight="false" outlineLevel="0" collapsed="false">
      <c r="A42" s="278"/>
      <c r="B42" s="279"/>
      <c r="C42" s="54"/>
      <c r="D42" s="280"/>
      <c r="E42" s="280"/>
      <c r="F42" s="280"/>
      <c r="G42" s="277"/>
      <c r="H42" s="274" t="n">
        <v>38</v>
      </c>
      <c r="I42" s="281"/>
      <c r="J42" s="281"/>
      <c r="K42" s="277"/>
      <c r="L42" s="277"/>
      <c r="M42" s="277"/>
    </row>
    <row r="43" customFormat="false" ht="12.8" hidden="false" customHeight="false" outlineLevel="0" collapsed="false">
      <c r="A43" s="278"/>
      <c r="B43" s="279"/>
      <c r="C43" s="54"/>
      <c r="D43" s="280"/>
      <c r="E43" s="280"/>
      <c r="F43" s="280"/>
      <c r="G43" s="277"/>
      <c r="H43" s="274" t="n">
        <v>39</v>
      </c>
      <c r="I43" s="281"/>
      <c r="J43" s="281"/>
      <c r="K43" s="277"/>
      <c r="L43" s="277"/>
      <c r="M43" s="277"/>
    </row>
    <row r="44" customFormat="false" ht="12.8" hidden="false" customHeight="false" outlineLevel="0" collapsed="false">
      <c r="A44" s="278"/>
      <c r="B44" s="279"/>
      <c r="C44" s="54"/>
      <c r="D44" s="280"/>
      <c r="E44" s="280"/>
      <c r="F44" s="280"/>
      <c r="G44" s="277"/>
      <c r="H44" s="274" t="n">
        <v>40</v>
      </c>
      <c r="I44" s="281"/>
      <c r="J44" s="281"/>
      <c r="K44" s="277"/>
      <c r="L44" s="277"/>
      <c r="M44" s="277"/>
    </row>
    <row r="45" customFormat="false" ht="12.8" hidden="false" customHeight="false" outlineLevel="0" collapsed="false">
      <c r="A45" s="278"/>
      <c r="B45" s="279"/>
      <c r="C45" s="54"/>
      <c r="D45" s="280"/>
      <c r="E45" s="280"/>
      <c r="F45" s="280"/>
      <c r="G45" s="277"/>
      <c r="H45" s="274" t="n">
        <v>41</v>
      </c>
      <c r="I45" s="281"/>
      <c r="J45" s="281"/>
      <c r="K45" s="277"/>
      <c r="L45" s="277"/>
      <c r="M45" s="277"/>
    </row>
    <row r="46" customFormat="false" ht="12.8" hidden="false" customHeight="false" outlineLevel="0" collapsed="false">
      <c r="A46" s="278"/>
      <c r="B46" s="279"/>
      <c r="C46" s="54"/>
      <c r="D46" s="280"/>
      <c r="E46" s="280"/>
      <c r="F46" s="280"/>
      <c r="G46" s="277"/>
      <c r="H46" s="274" t="n">
        <v>42</v>
      </c>
      <c r="I46" s="281"/>
      <c r="J46" s="281"/>
      <c r="K46" s="277"/>
      <c r="L46" s="277"/>
      <c r="M46" s="277"/>
    </row>
    <row r="47" customFormat="false" ht="12.8" hidden="false" customHeight="false" outlineLevel="0" collapsed="false">
      <c r="A47" s="278"/>
      <c r="B47" s="54"/>
      <c r="C47" s="54"/>
      <c r="D47" s="278"/>
      <c r="E47" s="278"/>
      <c r="F47" s="278"/>
      <c r="H47" s="274" t="n">
        <v>43</v>
      </c>
      <c r="I47" s="281"/>
      <c r="J47" s="281"/>
      <c r="K47" s="277"/>
      <c r="L47" s="277"/>
      <c r="M47" s="277"/>
    </row>
    <row r="48" customFormat="false" ht="12.8" hidden="false" customHeight="false" outlineLevel="0" collapsed="false">
      <c r="H48" s="274" t="n">
        <v>44</v>
      </c>
      <c r="I48" s="281"/>
      <c r="J48" s="281"/>
      <c r="K48" s="277"/>
      <c r="L48" s="277"/>
      <c r="M48" s="277"/>
    </row>
    <row r="49" customFormat="false" ht="12.8" hidden="false" customHeight="false" outlineLevel="0" collapsed="false">
      <c r="H49" s="274" t="n">
        <v>45</v>
      </c>
      <c r="I49" s="281"/>
      <c r="J49" s="281"/>
      <c r="K49" s="277"/>
      <c r="L49" s="277"/>
      <c r="M49" s="277"/>
    </row>
    <row r="50" customFormat="false" ht="12.8" hidden="false" customHeight="false" outlineLevel="0" collapsed="false">
      <c r="H50" s="274" t="n">
        <v>46</v>
      </c>
      <c r="I50" s="281"/>
      <c r="J50" s="281"/>
      <c r="K50" s="277"/>
      <c r="L50" s="277"/>
      <c r="M50" s="277"/>
    </row>
    <row r="51" customFormat="false" ht="12.8" hidden="false" customHeight="false" outlineLevel="0" collapsed="false">
      <c r="H51" s="274" t="n">
        <v>47</v>
      </c>
      <c r="I51" s="281"/>
      <c r="J51" s="281"/>
      <c r="K51" s="277"/>
      <c r="L51" s="277"/>
      <c r="M51" s="277"/>
    </row>
    <row r="52" customFormat="false" ht="12.8" hidden="false" customHeight="false" outlineLevel="0" collapsed="false">
      <c r="H52" s="274" t="n">
        <v>48</v>
      </c>
      <c r="K52" s="277"/>
      <c r="L52" s="277"/>
      <c r="M52" s="282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LibreOffice/7.2.2.2$Linux_X86_64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2015-10-15T18:38:38Z</dcterms:created>
  <dc:creator>Lina</dc:creator>
  <dc:description/>
  <dc:language>en-US</dc:language>
  <cp:lastModifiedBy/>
  <cp:lastPrinted>2015-11-12T19:11:30Z</cp:lastPrinted>
  <dcterms:modified xsi:type="dcterms:W3CDTF">2021-12-15T19:31:22Z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